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Anda\Dropbox\ZUZU\ZUZU Poe kaustad\Engel_Living tellimused\"/>
    </mc:Choice>
  </mc:AlternateContent>
  <xr:revisionPtr revIDLastSave="0" documentId="13_ncr:1_{3DD37F8C-D3F3-4CA4-B5A8-ABE5558D622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Esileht" sheetId="2" r:id="rId1"/>
    <sheet name="Tellimisvorm hindadega" sheetId="1" r:id="rId2"/>
  </sheets>
  <definedNames>
    <definedName name="_xlnm._FilterDatabase" localSheetId="1" hidden="1">'Tellimisvorm hindadega'!$A$4:$Q$2268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2" l="1"/>
  <c r="H26" i="2"/>
  <c r="H25" i="2"/>
  <c r="H23" i="2"/>
  <c r="H22" i="2"/>
  <c r="H21" i="2"/>
  <c r="H20" i="2"/>
  <c r="E27" i="2"/>
  <c r="E26" i="2"/>
  <c r="E25" i="2"/>
  <c r="E23" i="2"/>
  <c r="E22" i="2"/>
  <c r="E21" i="2"/>
  <c r="E20" i="2"/>
  <c r="G19" i="2"/>
  <c r="H19" i="2"/>
  <c r="E19" i="2"/>
  <c r="H18" i="2"/>
  <c r="H17" i="2"/>
  <c r="E18" i="2"/>
  <c r="E17" i="2"/>
  <c r="F17" i="2"/>
  <c r="F18" i="2"/>
  <c r="F19" i="2"/>
  <c r="F20" i="2"/>
  <c r="F21" i="2"/>
  <c r="F22" i="2"/>
  <c r="H24" i="2"/>
  <c r="F26" i="2"/>
  <c r="E24" i="2"/>
  <c r="F27" i="2"/>
  <c r="F23" i="2"/>
  <c r="F24" i="2"/>
  <c r="F25" i="2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657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315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264" i="1"/>
  <c r="E28" i="2" l="1"/>
  <c r="K227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21" i="1"/>
  <c r="D1819" i="1"/>
  <c r="D1820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75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3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7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1898" i="1"/>
  <c r="J6" i="1" l="1"/>
  <c r="L6" i="1" s="1"/>
  <c r="J5" i="1"/>
  <c r="L5" i="1" s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P6" i="1" l="1"/>
  <c r="P5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2031" i="1"/>
  <c r="L2032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48" i="1"/>
  <c r="L2049" i="1"/>
  <c r="L2050" i="1"/>
  <c r="L2051" i="1"/>
  <c r="L2052" i="1"/>
  <c r="L2053" i="1"/>
  <c r="L2054" i="1"/>
  <c r="L2055" i="1"/>
  <c r="L2056" i="1"/>
  <c r="L2057" i="1"/>
  <c r="L2058" i="1"/>
  <c r="L2059" i="1"/>
  <c r="L2060" i="1"/>
  <c r="L2061" i="1"/>
  <c r="L2062" i="1"/>
  <c r="L2063" i="1"/>
  <c r="L2064" i="1"/>
  <c r="L2065" i="1"/>
  <c r="L2066" i="1"/>
  <c r="L2067" i="1"/>
  <c r="L2068" i="1"/>
  <c r="L2069" i="1"/>
  <c r="L2070" i="1"/>
  <c r="L2071" i="1"/>
  <c r="L2072" i="1"/>
  <c r="L2073" i="1"/>
  <c r="L2074" i="1"/>
  <c r="L2075" i="1"/>
  <c r="L2076" i="1"/>
  <c r="L2077" i="1"/>
  <c r="L2078" i="1"/>
  <c r="L2079" i="1"/>
  <c r="L2080" i="1"/>
  <c r="L2081" i="1"/>
  <c r="L2082" i="1"/>
  <c r="L2083" i="1"/>
  <c r="L2084" i="1"/>
  <c r="L2085" i="1"/>
  <c r="L2086" i="1"/>
  <c r="L2087" i="1"/>
  <c r="L2088" i="1"/>
  <c r="L2089" i="1"/>
  <c r="L2090" i="1"/>
  <c r="L2091" i="1"/>
  <c r="L2092" i="1"/>
  <c r="L2093" i="1"/>
  <c r="L2094" i="1"/>
  <c r="L2095" i="1"/>
  <c r="L2096" i="1"/>
  <c r="L2097" i="1"/>
  <c r="L2098" i="1"/>
  <c r="L2099" i="1"/>
  <c r="L2100" i="1"/>
  <c r="L2101" i="1"/>
  <c r="L2102" i="1"/>
  <c r="L2103" i="1"/>
  <c r="L2104" i="1"/>
  <c r="L2105" i="1"/>
  <c r="L2106" i="1"/>
  <c r="L2107" i="1"/>
  <c r="L2108" i="1"/>
  <c r="L2109" i="1"/>
  <c r="L2110" i="1"/>
  <c r="L2111" i="1"/>
  <c r="L2112" i="1"/>
  <c r="L2113" i="1"/>
  <c r="L2114" i="1"/>
  <c r="L2115" i="1"/>
  <c r="L2116" i="1"/>
  <c r="L2117" i="1"/>
  <c r="L2118" i="1"/>
  <c r="L2119" i="1"/>
  <c r="L2120" i="1"/>
  <c r="L2121" i="1"/>
  <c r="L2122" i="1"/>
  <c r="L2123" i="1"/>
  <c r="L2124" i="1"/>
  <c r="L2125" i="1"/>
  <c r="L2126" i="1"/>
  <c r="L2127" i="1"/>
  <c r="L2128" i="1"/>
  <c r="L2129" i="1"/>
  <c r="L2130" i="1"/>
  <c r="L2131" i="1"/>
  <c r="L2132" i="1"/>
  <c r="L2133" i="1"/>
  <c r="L2134" i="1"/>
  <c r="L2135" i="1"/>
  <c r="L2136" i="1"/>
  <c r="L2137" i="1"/>
  <c r="L2138" i="1"/>
  <c r="L2139" i="1"/>
  <c r="L2140" i="1"/>
  <c r="L2141" i="1"/>
  <c r="L2142" i="1"/>
  <c r="L2143" i="1"/>
  <c r="L2144" i="1"/>
  <c r="L2145" i="1"/>
  <c r="L2146" i="1"/>
  <c r="L2147" i="1"/>
  <c r="L2148" i="1"/>
  <c r="L2149" i="1"/>
  <c r="L2150" i="1"/>
  <c r="L2151" i="1"/>
  <c r="L2152" i="1"/>
  <c r="L2153" i="1"/>
  <c r="L2154" i="1"/>
  <c r="L2155" i="1"/>
  <c r="L2156" i="1"/>
  <c r="L2157" i="1"/>
  <c r="L2158" i="1"/>
  <c r="L2159" i="1"/>
  <c r="L2160" i="1"/>
  <c r="L2161" i="1"/>
  <c r="L2162" i="1"/>
  <c r="L2163" i="1"/>
  <c r="L2164" i="1"/>
  <c r="L2165" i="1"/>
  <c r="L2166" i="1"/>
  <c r="L2167" i="1"/>
  <c r="L2168" i="1"/>
  <c r="L2169" i="1"/>
  <c r="L2170" i="1"/>
  <c r="L2171" i="1"/>
  <c r="L2172" i="1"/>
  <c r="L2173" i="1"/>
  <c r="L2174" i="1"/>
  <c r="L2175" i="1"/>
  <c r="L2176" i="1"/>
  <c r="L2177" i="1"/>
  <c r="L2178" i="1"/>
  <c r="L2179" i="1"/>
  <c r="L2180" i="1"/>
  <c r="L2181" i="1"/>
  <c r="L2182" i="1"/>
  <c r="L2183" i="1"/>
  <c r="L2184" i="1"/>
  <c r="L2185" i="1"/>
  <c r="L2186" i="1"/>
  <c r="L2187" i="1"/>
  <c r="L2188" i="1"/>
  <c r="L2189" i="1"/>
  <c r="L2190" i="1"/>
  <c r="L2191" i="1"/>
  <c r="L2192" i="1"/>
  <c r="L2193" i="1"/>
  <c r="L2194" i="1"/>
  <c r="L2195" i="1"/>
  <c r="L2196" i="1"/>
  <c r="L2197" i="1"/>
  <c r="L2198" i="1"/>
  <c r="L2199" i="1"/>
  <c r="L2200" i="1"/>
  <c r="L2201" i="1"/>
  <c r="L2202" i="1"/>
  <c r="L2203" i="1"/>
  <c r="L2204" i="1"/>
  <c r="L2205" i="1"/>
  <c r="L2206" i="1"/>
  <c r="L2207" i="1"/>
  <c r="L2208" i="1"/>
  <c r="L2209" i="1"/>
  <c r="L2210" i="1"/>
  <c r="L2211" i="1"/>
  <c r="L2212" i="1"/>
  <c r="L2213" i="1"/>
  <c r="L2214" i="1"/>
  <c r="L2215" i="1"/>
  <c r="L2216" i="1"/>
  <c r="L2217" i="1"/>
  <c r="L2218" i="1"/>
  <c r="L2219" i="1"/>
  <c r="L2220" i="1"/>
  <c r="L2221" i="1"/>
  <c r="L2222" i="1"/>
  <c r="L2223" i="1"/>
  <c r="L2224" i="1"/>
  <c r="L2225" i="1"/>
  <c r="L2226" i="1"/>
  <c r="L2227" i="1"/>
  <c r="L2228" i="1"/>
  <c r="L2229" i="1"/>
  <c r="L2230" i="1"/>
  <c r="L2231" i="1"/>
  <c r="L2232" i="1"/>
  <c r="L2233" i="1"/>
  <c r="L2234" i="1"/>
  <c r="L2235" i="1"/>
  <c r="L2236" i="1"/>
  <c r="L2237" i="1"/>
  <c r="L2238" i="1"/>
  <c r="L2239" i="1"/>
  <c r="L2240" i="1"/>
  <c r="L2241" i="1"/>
  <c r="L2242" i="1"/>
  <c r="L2243" i="1"/>
  <c r="L2244" i="1"/>
  <c r="L2245" i="1"/>
  <c r="L2246" i="1"/>
  <c r="L2247" i="1"/>
  <c r="L2248" i="1"/>
  <c r="L2249" i="1"/>
  <c r="L2250" i="1"/>
  <c r="L2251" i="1"/>
  <c r="L2252" i="1"/>
  <c r="L2253" i="1"/>
  <c r="L2254" i="1"/>
  <c r="L2255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P1036" i="1" s="1"/>
  <c r="Q1036" i="1" s="1"/>
  <c r="L1037" i="1"/>
  <c r="P1037" i="1" s="1"/>
  <c r="Q1037" i="1" s="1"/>
  <c r="L1038" i="1"/>
  <c r="P1038" i="1" s="1"/>
  <c r="Q1038" i="1" s="1"/>
  <c r="L1039" i="1"/>
  <c r="P1039" i="1" s="1"/>
  <c r="Q1039" i="1" s="1"/>
  <c r="L1040" i="1"/>
  <c r="P1040" i="1" s="1"/>
  <c r="Q1040" i="1" s="1"/>
  <c r="L1041" i="1"/>
  <c r="P1041" i="1" s="1"/>
  <c r="Q1041" i="1" s="1"/>
  <c r="L1042" i="1"/>
  <c r="P1042" i="1" s="1"/>
  <c r="Q1042" i="1" s="1"/>
  <c r="L1043" i="1"/>
  <c r="P1043" i="1" s="1"/>
  <c r="Q1043" i="1" s="1"/>
  <c r="L1044" i="1"/>
  <c r="P1044" i="1" s="1"/>
  <c r="Q1044" i="1" s="1"/>
  <c r="L1045" i="1"/>
  <c r="P1045" i="1" s="1"/>
  <c r="Q1045" i="1" s="1"/>
  <c r="L1046" i="1"/>
  <c r="P1046" i="1" s="1"/>
  <c r="Q1046" i="1" s="1"/>
  <c r="L1047" i="1"/>
  <c r="P1047" i="1" s="1"/>
  <c r="Q1047" i="1" s="1"/>
  <c r="L1048" i="1"/>
  <c r="L1049" i="1"/>
  <c r="L1050" i="1"/>
  <c r="L1051" i="1"/>
  <c r="L1052" i="1"/>
  <c r="L1053" i="1"/>
  <c r="L1054" i="1"/>
  <c r="L1055" i="1"/>
  <c r="L1056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1213" i="1"/>
  <c r="L1214" i="1"/>
  <c r="L1215" i="1"/>
  <c r="L1216" i="1"/>
  <c r="L1217" i="1"/>
  <c r="L1218" i="1"/>
  <c r="L1219" i="1"/>
  <c r="L1220" i="1"/>
  <c r="L1221" i="1"/>
  <c r="L1222" i="1"/>
  <c r="L1223" i="1"/>
  <c r="L1224" i="1"/>
  <c r="L1225" i="1"/>
  <c r="L1226" i="1"/>
  <c r="L1227" i="1"/>
  <c r="L1228" i="1"/>
  <c r="L1229" i="1"/>
  <c r="L1230" i="1"/>
  <c r="L1231" i="1"/>
  <c r="L1232" i="1"/>
  <c r="L1233" i="1"/>
  <c r="L1234" i="1"/>
  <c r="L1235" i="1"/>
  <c r="L1236" i="1"/>
  <c r="L1237" i="1"/>
  <c r="L1238" i="1"/>
  <c r="L1239" i="1"/>
  <c r="L1240" i="1"/>
  <c r="L1241" i="1"/>
  <c r="L1242" i="1"/>
  <c r="L1243" i="1"/>
  <c r="L1244" i="1"/>
  <c r="L1245" i="1"/>
  <c r="L1246" i="1"/>
  <c r="L1247" i="1"/>
  <c r="L1248" i="1"/>
  <c r="L1249" i="1"/>
  <c r="L1250" i="1"/>
  <c r="L1251" i="1"/>
  <c r="L1252" i="1"/>
  <c r="L1253" i="1"/>
  <c r="L1254" i="1"/>
  <c r="L1255" i="1"/>
  <c r="L1256" i="1"/>
  <c r="L1257" i="1"/>
  <c r="L1258" i="1"/>
  <c r="L1259" i="1"/>
  <c r="L1260" i="1"/>
  <c r="L1261" i="1"/>
  <c r="L1262" i="1"/>
  <c r="L1263" i="1"/>
  <c r="L1264" i="1"/>
  <c r="L1265" i="1"/>
  <c r="L1266" i="1"/>
  <c r="L1267" i="1"/>
  <c r="L1268" i="1"/>
  <c r="L1269" i="1"/>
  <c r="L1270" i="1"/>
  <c r="L1271" i="1"/>
  <c r="L1272" i="1"/>
  <c r="L1273" i="1"/>
  <c r="L1274" i="1"/>
  <c r="L1275" i="1"/>
  <c r="L1276" i="1"/>
  <c r="L1277" i="1"/>
  <c r="L1278" i="1"/>
  <c r="L1279" i="1"/>
  <c r="L1280" i="1"/>
  <c r="L1281" i="1"/>
  <c r="L1282" i="1"/>
  <c r="L1283" i="1"/>
  <c r="L1284" i="1"/>
  <c r="L1285" i="1"/>
  <c r="L1286" i="1"/>
  <c r="L1287" i="1"/>
  <c r="L1288" i="1"/>
  <c r="L1289" i="1"/>
  <c r="L1290" i="1"/>
  <c r="L1291" i="1"/>
  <c r="L1292" i="1"/>
  <c r="L1293" i="1"/>
  <c r="L1294" i="1"/>
  <c r="L1295" i="1"/>
  <c r="L1296" i="1"/>
  <c r="L1297" i="1"/>
  <c r="L1298" i="1"/>
  <c r="L1299" i="1"/>
  <c r="L1300" i="1"/>
  <c r="L1301" i="1"/>
  <c r="L1302" i="1"/>
  <c r="L1303" i="1"/>
  <c r="L1304" i="1"/>
  <c r="L1305" i="1"/>
  <c r="L1306" i="1"/>
  <c r="L1307" i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648" i="1"/>
  <c r="P648" i="1" s="1"/>
  <c r="Q648" i="1" s="1"/>
  <c r="L649" i="1"/>
  <c r="P649" i="1" s="1"/>
  <c r="Q649" i="1" s="1"/>
  <c r="L650" i="1"/>
  <c r="P650" i="1" s="1"/>
  <c r="Q650" i="1" s="1"/>
  <c r="L651" i="1"/>
  <c r="P651" i="1" s="1"/>
  <c r="Q651" i="1" s="1"/>
  <c r="L652" i="1"/>
  <c r="P652" i="1" s="1"/>
  <c r="Q652" i="1" s="1"/>
  <c r="L653" i="1"/>
  <c r="P653" i="1" s="1"/>
  <c r="Q653" i="1" s="1"/>
  <c r="L654" i="1"/>
  <c r="P654" i="1" s="1"/>
  <c r="Q654" i="1" s="1"/>
  <c r="L655" i="1"/>
  <c r="P655" i="1" s="1"/>
  <c r="Q655" i="1" s="1"/>
  <c r="L656" i="1"/>
  <c r="P656" i="1" s="1"/>
  <c r="Q656" i="1" s="1"/>
  <c r="L657" i="1"/>
  <c r="P657" i="1" s="1"/>
  <c r="Q657" i="1" s="1"/>
  <c r="L658" i="1"/>
  <c r="P658" i="1" s="1"/>
  <c r="Q658" i="1" s="1"/>
  <c r="L659" i="1"/>
  <c r="P659" i="1" s="1"/>
  <c r="Q659" i="1" s="1"/>
  <c r="L660" i="1"/>
  <c r="P660" i="1" s="1"/>
  <c r="Q660" i="1" s="1"/>
  <c r="L661" i="1"/>
  <c r="P661" i="1" s="1"/>
  <c r="Q661" i="1" s="1"/>
  <c r="L662" i="1"/>
  <c r="P662" i="1" s="1"/>
  <c r="Q662" i="1" s="1"/>
  <c r="L663" i="1"/>
  <c r="P663" i="1" s="1"/>
  <c r="Q663" i="1" s="1"/>
  <c r="L664" i="1"/>
  <c r="P664" i="1" s="1"/>
  <c r="Q664" i="1" s="1"/>
  <c r="L665" i="1"/>
  <c r="P665" i="1" s="1"/>
  <c r="Q665" i="1" s="1"/>
  <c r="L666" i="1"/>
  <c r="P666" i="1" s="1"/>
  <c r="Q666" i="1" s="1"/>
  <c r="L667" i="1"/>
  <c r="P667" i="1" s="1"/>
  <c r="Q667" i="1" s="1"/>
  <c r="L668" i="1"/>
  <c r="P668" i="1" s="1"/>
  <c r="Q668" i="1" s="1"/>
  <c r="L669" i="1"/>
  <c r="P669" i="1" s="1"/>
  <c r="Q669" i="1" s="1"/>
  <c r="L670" i="1"/>
  <c r="P670" i="1" s="1"/>
  <c r="Q670" i="1" s="1"/>
  <c r="L671" i="1"/>
  <c r="P671" i="1" s="1"/>
  <c r="Q671" i="1" s="1"/>
  <c r="L672" i="1"/>
  <c r="P672" i="1" s="1"/>
  <c r="Q672" i="1" s="1"/>
  <c r="L673" i="1"/>
  <c r="P673" i="1" s="1"/>
  <c r="Q673" i="1" s="1"/>
  <c r="L674" i="1"/>
  <c r="P674" i="1" s="1"/>
  <c r="Q674" i="1" s="1"/>
  <c r="L675" i="1"/>
  <c r="P675" i="1" s="1"/>
  <c r="Q675" i="1" s="1"/>
  <c r="L676" i="1"/>
  <c r="P676" i="1" s="1"/>
  <c r="Q676" i="1" s="1"/>
  <c r="L677" i="1"/>
  <c r="P677" i="1" s="1"/>
  <c r="Q677" i="1" s="1"/>
  <c r="L678" i="1"/>
  <c r="P678" i="1" s="1"/>
  <c r="Q678" i="1" s="1"/>
  <c r="L679" i="1"/>
  <c r="P679" i="1" s="1"/>
  <c r="Q679" i="1" s="1"/>
  <c r="L680" i="1"/>
  <c r="P680" i="1" s="1"/>
  <c r="Q680" i="1" s="1"/>
  <c r="L681" i="1"/>
  <c r="P681" i="1" s="1"/>
  <c r="Q681" i="1" s="1"/>
  <c r="L682" i="1"/>
  <c r="P682" i="1" s="1"/>
  <c r="Q682" i="1" s="1"/>
  <c r="L683" i="1"/>
  <c r="P683" i="1" s="1"/>
  <c r="Q683" i="1" s="1"/>
  <c r="L684" i="1"/>
  <c r="P684" i="1" s="1"/>
  <c r="Q684" i="1" s="1"/>
  <c r="L685" i="1"/>
  <c r="P685" i="1" s="1"/>
  <c r="Q685" i="1" s="1"/>
  <c r="L686" i="1"/>
  <c r="P686" i="1" s="1"/>
  <c r="Q686" i="1" s="1"/>
  <c r="L687" i="1"/>
  <c r="P687" i="1" s="1"/>
  <c r="Q687" i="1" s="1"/>
  <c r="L688" i="1"/>
  <c r="P688" i="1" s="1"/>
  <c r="Q688" i="1" s="1"/>
  <c r="L689" i="1"/>
  <c r="P689" i="1" s="1"/>
  <c r="Q689" i="1" s="1"/>
  <c r="L690" i="1"/>
  <c r="P690" i="1" s="1"/>
  <c r="Q690" i="1" s="1"/>
  <c r="L691" i="1"/>
  <c r="P691" i="1" s="1"/>
  <c r="Q691" i="1" s="1"/>
  <c r="L692" i="1"/>
  <c r="P692" i="1" s="1"/>
  <c r="Q692" i="1" s="1"/>
  <c r="L693" i="1"/>
  <c r="P693" i="1" s="1"/>
  <c r="Q693" i="1" s="1"/>
  <c r="L694" i="1"/>
  <c r="P694" i="1" s="1"/>
  <c r="Q694" i="1" s="1"/>
  <c r="L695" i="1"/>
  <c r="P695" i="1" s="1"/>
  <c r="Q695" i="1" s="1"/>
  <c r="L696" i="1"/>
  <c r="P696" i="1" s="1"/>
  <c r="Q696" i="1" s="1"/>
  <c r="L697" i="1"/>
  <c r="P697" i="1" s="1"/>
  <c r="Q697" i="1" s="1"/>
  <c r="L698" i="1"/>
  <c r="P698" i="1" s="1"/>
  <c r="Q698" i="1" s="1"/>
  <c r="L699" i="1"/>
  <c r="P699" i="1" s="1"/>
  <c r="Q699" i="1" s="1"/>
  <c r="L700" i="1"/>
  <c r="P700" i="1" s="1"/>
  <c r="Q700" i="1" s="1"/>
  <c r="L701" i="1"/>
  <c r="P701" i="1" s="1"/>
  <c r="Q701" i="1" s="1"/>
  <c r="L702" i="1"/>
  <c r="P702" i="1" s="1"/>
  <c r="Q702" i="1" s="1"/>
  <c r="L703" i="1"/>
  <c r="P703" i="1" s="1"/>
  <c r="Q703" i="1" s="1"/>
  <c r="L704" i="1"/>
  <c r="P704" i="1" s="1"/>
  <c r="Q704" i="1" s="1"/>
  <c r="L705" i="1"/>
  <c r="P705" i="1" s="1"/>
  <c r="Q705" i="1" s="1"/>
  <c r="L706" i="1"/>
  <c r="P706" i="1" s="1"/>
  <c r="Q706" i="1" s="1"/>
  <c r="L707" i="1"/>
  <c r="P707" i="1" s="1"/>
  <c r="Q707" i="1" s="1"/>
  <c r="L708" i="1"/>
  <c r="P708" i="1" s="1"/>
  <c r="Q708" i="1" s="1"/>
  <c r="L709" i="1"/>
  <c r="P709" i="1" s="1"/>
  <c r="Q709" i="1" s="1"/>
  <c r="L710" i="1"/>
  <c r="P710" i="1" s="1"/>
  <c r="Q710" i="1" s="1"/>
  <c r="L711" i="1"/>
  <c r="P711" i="1" s="1"/>
  <c r="Q711" i="1" s="1"/>
  <c r="L712" i="1"/>
  <c r="P712" i="1" s="1"/>
  <c r="Q712" i="1" s="1"/>
  <c r="L713" i="1"/>
  <c r="P713" i="1" s="1"/>
  <c r="Q713" i="1" s="1"/>
  <c r="L714" i="1"/>
  <c r="P714" i="1" s="1"/>
  <c r="Q714" i="1" s="1"/>
  <c r="L715" i="1"/>
  <c r="P715" i="1" s="1"/>
  <c r="Q715" i="1" s="1"/>
  <c r="L716" i="1"/>
  <c r="P716" i="1" s="1"/>
  <c r="Q716" i="1" s="1"/>
  <c r="L717" i="1"/>
  <c r="P717" i="1" s="1"/>
  <c r="Q717" i="1" s="1"/>
  <c r="L718" i="1"/>
  <c r="P718" i="1" s="1"/>
  <c r="Q718" i="1" s="1"/>
  <c r="L719" i="1"/>
  <c r="P719" i="1" s="1"/>
  <c r="Q719" i="1" s="1"/>
  <c r="L720" i="1"/>
  <c r="P720" i="1" s="1"/>
  <c r="Q720" i="1" s="1"/>
  <c r="L721" i="1"/>
  <c r="P721" i="1" s="1"/>
  <c r="Q721" i="1" s="1"/>
  <c r="L722" i="1"/>
  <c r="P722" i="1" s="1"/>
  <c r="Q722" i="1" s="1"/>
  <c r="L723" i="1"/>
  <c r="P723" i="1" s="1"/>
  <c r="Q723" i="1" s="1"/>
  <c r="L724" i="1"/>
  <c r="P724" i="1" s="1"/>
  <c r="Q724" i="1" s="1"/>
  <c r="L725" i="1"/>
  <c r="P725" i="1" s="1"/>
  <c r="Q725" i="1" s="1"/>
  <c r="L726" i="1"/>
  <c r="P726" i="1" s="1"/>
  <c r="Q726" i="1" s="1"/>
  <c r="L727" i="1"/>
  <c r="P727" i="1" s="1"/>
  <c r="Q727" i="1" s="1"/>
  <c r="L728" i="1"/>
  <c r="P728" i="1" s="1"/>
  <c r="Q728" i="1" s="1"/>
  <c r="L729" i="1"/>
  <c r="P729" i="1" s="1"/>
  <c r="Q729" i="1" s="1"/>
  <c r="L730" i="1"/>
  <c r="P730" i="1" s="1"/>
  <c r="Q730" i="1" s="1"/>
  <c r="L731" i="1"/>
  <c r="P731" i="1" s="1"/>
  <c r="Q731" i="1" s="1"/>
  <c r="L732" i="1"/>
  <c r="P732" i="1" s="1"/>
  <c r="Q732" i="1" s="1"/>
  <c r="L733" i="1"/>
  <c r="P733" i="1" s="1"/>
  <c r="Q733" i="1" s="1"/>
  <c r="L734" i="1"/>
  <c r="P734" i="1" s="1"/>
  <c r="Q734" i="1" s="1"/>
  <c r="L735" i="1"/>
  <c r="P735" i="1" s="1"/>
  <c r="Q735" i="1" s="1"/>
  <c r="L736" i="1"/>
  <c r="P736" i="1" s="1"/>
  <c r="Q736" i="1" s="1"/>
  <c r="L737" i="1"/>
  <c r="P737" i="1" s="1"/>
  <c r="Q737" i="1" s="1"/>
  <c r="L738" i="1"/>
  <c r="P738" i="1" s="1"/>
  <c r="Q738" i="1" s="1"/>
  <c r="L739" i="1"/>
  <c r="P739" i="1" s="1"/>
  <c r="Q739" i="1" s="1"/>
  <c r="L740" i="1"/>
  <c r="P740" i="1" s="1"/>
  <c r="Q740" i="1" s="1"/>
  <c r="L741" i="1"/>
  <c r="P741" i="1" s="1"/>
  <c r="Q741" i="1" s="1"/>
  <c r="L742" i="1"/>
  <c r="P742" i="1" s="1"/>
  <c r="Q742" i="1" s="1"/>
  <c r="L743" i="1"/>
  <c r="P743" i="1" s="1"/>
  <c r="Q743" i="1" s="1"/>
  <c r="L744" i="1"/>
  <c r="P744" i="1" s="1"/>
  <c r="Q744" i="1" s="1"/>
  <c r="L745" i="1"/>
  <c r="P745" i="1" s="1"/>
  <c r="Q745" i="1" s="1"/>
  <c r="L746" i="1"/>
  <c r="P746" i="1" s="1"/>
  <c r="Q746" i="1" s="1"/>
  <c r="L747" i="1"/>
  <c r="P747" i="1" s="1"/>
  <c r="Q747" i="1" s="1"/>
  <c r="L748" i="1"/>
  <c r="P748" i="1" s="1"/>
  <c r="Q748" i="1" s="1"/>
  <c r="L749" i="1"/>
  <c r="P749" i="1" s="1"/>
  <c r="Q749" i="1" s="1"/>
  <c r="L750" i="1"/>
  <c r="P750" i="1" s="1"/>
  <c r="Q750" i="1" s="1"/>
  <c r="L751" i="1"/>
  <c r="P751" i="1" s="1"/>
  <c r="Q751" i="1" s="1"/>
  <c r="L752" i="1"/>
  <c r="P752" i="1" s="1"/>
  <c r="Q752" i="1" s="1"/>
  <c r="L753" i="1"/>
  <c r="P753" i="1" s="1"/>
  <c r="Q753" i="1" s="1"/>
  <c r="L754" i="1"/>
  <c r="P754" i="1" s="1"/>
  <c r="Q754" i="1" s="1"/>
  <c r="L755" i="1"/>
  <c r="P755" i="1" s="1"/>
  <c r="Q755" i="1" s="1"/>
  <c r="L756" i="1"/>
  <c r="P756" i="1" s="1"/>
  <c r="Q756" i="1" s="1"/>
  <c r="L757" i="1"/>
  <c r="P757" i="1" s="1"/>
  <c r="Q757" i="1" s="1"/>
  <c r="L758" i="1"/>
  <c r="P758" i="1" s="1"/>
  <c r="Q758" i="1" s="1"/>
  <c r="L759" i="1"/>
  <c r="P759" i="1" s="1"/>
  <c r="Q759" i="1" s="1"/>
  <c r="L760" i="1"/>
  <c r="P760" i="1" s="1"/>
  <c r="Q760" i="1" s="1"/>
  <c r="L761" i="1"/>
  <c r="P761" i="1" s="1"/>
  <c r="Q761" i="1" s="1"/>
  <c r="L762" i="1"/>
  <c r="P762" i="1" s="1"/>
  <c r="Q762" i="1" s="1"/>
  <c r="L763" i="1"/>
  <c r="P763" i="1" s="1"/>
  <c r="Q763" i="1" s="1"/>
  <c r="L764" i="1"/>
  <c r="P764" i="1" s="1"/>
  <c r="Q764" i="1" s="1"/>
  <c r="L765" i="1"/>
  <c r="P765" i="1" s="1"/>
  <c r="Q765" i="1" s="1"/>
  <c r="L766" i="1"/>
  <c r="P766" i="1" s="1"/>
  <c r="Q766" i="1" s="1"/>
  <c r="L767" i="1"/>
  <c r="P767" i="1" s="1"/>
  <c r="Q767" i="1" s="1"/>
  <c r="L768" i="1"/>
  <c r="P768" i="1" s="1"/>
  <c r="Q768" i="1" s="1"/>
  <c r="L769" i="1"/>
  <c r="P769" i="1" s="1"/>
  <c r="Q769" i="1" s="1"/>
  <c r="L770" i="1"/>
  <c r="P770" i="1" s="1"/>
  <c r="Q770" i="1" s="1"/>
  <c r="L771" i="1"/>
  <c r="P771" i="1" s="1"/>
  <c r="Q771" i="1" s="1"/>
  <c r="L772" i="1"/>
  <c r="P772" i="1" s="1"/>
  <c r="Q772" i="1" s="1"/>
  <c r="L773" i="1"/>
  <c r="P773" i="1" s="1"/>
  <c r="Q773" i="1" s="1"/>
  <c r="L774" i="1"/>
  <c r="P774" i="1" s="1"/>
  <c r="Q774" i="1" s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31" i="1"/>
  <c r="P31" i="1" s="1"/>
  <c r="Q31" i="1" s="1"/>
  <c r="L32" i="1"/>
  <c r="P32" i="1" s="1"/>
  <c r="Q32" i="1" s="1"/>
  <c r="L33" i="1"/>
  <c r="P33" i="1" s="1"/>
  <c r="Q33" i="1" s="1"/>
  <c r="L34" i="1"/>
  <c r="P34" i="1" s="1"/>
  <c r="Q34" i="1" s="1"/>
  <c r="L35" i="1"/>
  <c r="P35" i="1" s="1"/>
  <c r="Q35" i="1" s="1"/>
  <c r="L36" i="1"/>
  <c r="P36" i="1" s="1"/>
  <c r="Q36" i="1" s="1"/>
  <c r="L37" i="1"/>
  <c r="P37" i="1" s="1"/>
  <c r="Q37" i="1" s="1"/>
  <c r="L38" i="1"/>
  <c r="P38" i="1" s="1"/>
  <c r="Q38" i="1" s="1"/>
  <c r="L39" i="1"/>
  <c r="P39" i="1" s="1"/>
  <c r="Q39" i="1" s="1"/>
  <c r="L40" i="1"/>
  <c r="P40" i="1" s="1"/>
  <c r="Q40" i="1" s="1"/>
  <c r="L41" i="1"/>
  <c r="P41" i="1" s="1"/>
  <c r="Q41" i="1" s="1"/>
  <c r="L42" i="1"/>
  <c r="P42" i="1" s="1"/>
  <c r="Q42" i="1" s="1"/>
  <c r="L43" i="1"/>
  <c r="P43" i="1" s="1"/>
  <c r="Q43" i="1" s="1"/>
  <c r="L44" i="1"/>
  <c r="P44" i="1" s="1"/>
  <c r="Q44" i="1" s="1"/>
  <c r="L45" i="1"/>
  <c r="P45" i="1" s="1"/>
  <c r="Q45" i="1" s="1"/>
  <c r="L46" i="1"/>
  <c r="P46" i="1" s="1"/>
  <c r="Q46" i="1" s="1"/>
  <c r="L47" i="1"/>
  <c r="P47" i="1" s="1"/>
  <c r="Q47" i="1" s="1"/>
  <c r="L48" i="1"/>
  <c r="P48" i="1" s="1"/>
  <c r="Q48" i="1" s="1"/>
  <c r="L49" i="1"/>
  <c r="P49" i="1" s="1"/>
  <c r="Q49" i="1" s="1"/>
  <c r="L50" i="1"/>
  <c r="P50" i="1" s="1"/>
  <c r="Q50" i="1" s="1"/>
  <c r="L51" i="1"/>
  <c r="P51" i="1" s="1"/>
  <c r="Q51" i="1" s="1"/>
  <c r="L52" i="1"/>
  <c r="P52" i="1" s="1"/>
  <c r="Q52" i="1" s="1"/>
  <c r="L53" i="1"/>
  <c r="P53" i="1" s="1"/>
  <c r="Q53" i="1" s="1"/>
  <c r="L54" i="1"/>
  <c r="P54" i="1" s="1"/>
  <c r="Q54" i="1" s="1"/>
  <c r="L55" i="1"/>
  <c r="P55" i="1" s="1"/>
  <c r="Q55" i="1" s="1"/>
  <c r="L56" i="1"/>
  <c r="P56" i="1" s="1"/>
  <c r="Q56" i="1" s="1"/>
  <c r="L57" i="1"/>
  <c r="P57" i="1" s="1"/>
  <c r="Q57" i="1" s="1"/>
  <c r="L58" i="1"/>
  <c r="P58" i="1" s="1"/>
  <c r="Q58" i="1" s="1"/>
  <c r="L59" i="1"/>
  <c r="P59" i="1" s="1"/>
  <c r="Q59" i="1" s="1"/>
  <c r="L60" i="1"/>
  <c r="P60" i="1" s="1"/>
  <c r="Q60" i="1" s="1"/>
  <c r="L61" i="1"/>
  <c r="P61" i="1" s="1"/>
  <c r="Q61" i="1" s="1"/>
  <c r="L62" i="1"/>
  <c r="P62" i="1" s="1"/>
  <c r="Q62" i="1" s="1"/>
  <c r="L63" i="1"/>
  <c r="P63" i="1" s="1"/>
  <c r="Q63" i="1" s="1"/>
  <c r="L64" i="1"/>
  <c r="P64" i="1" s="1"/>
  <c r="Q64" i="1" s="1"/>
  <c r="L65" i="1"/>
  <c r="P65" i="1" s="1"/>
  <c r="Q65" i="1" s="1"/>
  <c r="L66" i="1"/>
  <c r="P66" i="1" s="1"/>
  <c r="Q66" i="1" s="1"/>
  <c r="L67" i="1"/>
  <c r="P67" i="1" s="1"/>
  <c r="Q67" i="1" s="1"/>
  <c r="L68" i="1"/>
  <c r="P68" i="1" s="1"/>
  <c r="Q68" i="1" s="1"/>
  <c r="L69" i="1"/>
  <c r="P69" i="1" s="1"/>
  <c r="Q69" i="1" s="1"/>
  <c r="L70" i="1"/>
  <c r="P70" i="1" s="1"/>
  <c r="Q70" i="1" s="1"/>
  <c r="L71" i="1"/>
  <c r="P71" i="1" s="1"/>
  <c r="Q71" i="1" s="1"/>
  <c r="L72" i="1"/>
  <c r="P72" i="1" s="1"/>
  <c r="Q72" i="1" s="1"/>
  <c r="L73" i="1"/>
  <c r="P73" i="1" s="1"/>
  <c r="Q73" i="1" s="1"/>
  <c r="L74" i="1"/>
  <c r="P74" i="1" s="1"/>
  <c r="Q74" i="1" s="1"/>
  <c r="L75" i="1"/>
  <c r="P75" i="1" s="1"/>
  <c r="Q75" i="1" s="1"/>
  <c r="L76" i="1"/>
  <c r="P76" i="1" s="1"/>
  <c r="Q76" i="1" s="1"/>
  <c r="L77" i="1"/>
  <c r="P77" i="1" s="1"/>
  <c r="Q77" i="1" s="1"/>
  <c r="L78" i="1"/>
  <c r="P78" i="1" s="1"/>
  <c r="Q78" i="1" s="1"/>
  <c r="L79" i="1"/>
  <c r="P79" i="1" s="1"/>
  <c r="Q79" i="1" s="1"/>
  <c r="L80" i="1"/>
  <c r="P80" i="1" s="1"/>
  <c r="Q80" i="1" s="1"/>
  <c r="L81" i="1"/>
  <c r="P81" i="1" s="1"/>
  <c r="Q81" i="1" s="1"/>
  <c r="L82" i="1"/>
  <c r="P82" i="1" s="1"/>
  <c r="Q82" i="1" s="1"/>
  <c r="L83" i="1"/>
  <c r="P83" i="1" s="1"/>
  <c r="Q83" i="1" s="1"/>
  <c r="L84" i="1"/>
  <c r="P84" i="1" s="1"/>
  <c r="Q84" i="1" s="1"/>
  <c r="L85" i="1"/>
  <c r="P85" i="1" s="1"/>
  <c r="Q85" i="1" s="1"/>
  <c r="L86" i="1"/>
  <c r="P86" i="1" s="1"/>
  <c r="Q86" i="1" s="1"/>
  <c r="L87" i="1"/>
  <c r="P87" i="1" s="1"/>
  <c r="Q87" i="1" s="1"/>
  <c r="L88" i="1"/>
  <c r="P88" i="1" s="1"/>
  <c r="Q88" i="1" s="1"/>
  <c r="L89" i="1"/>
  <c r="P89" i="1" s="1"/>
  <c r="Q89" i="1" s="1"/>
  <c r="L90" i="1"/>
  <c r="P90" i="1" s="1"/>
  <c r="Q90" i="1" s="1"/>
  <c r="L91" i="1"/>
  <c r="P91" i="1" s="1"/>
  <c r="Q91" i="1" s="1"/>
  <c r="L92" i="1"/>
  <c r="P92" i="1" s="1"/>
  <c r="Q92" i="1" s="1"/>
  <c r="L93" i="1"/>
  <c r="P93" i="1" s="1"/>
  <c r="Q93" i="1" s="1"/>
  <c r="L94" i="1"/>
  <c r="P94" i="1" s="1"/>
  <c r="Q94" i="1" s="1"/>
  <c r="L95" i="1"/>
  <c r="P95" i="1" s="1"/>
  <c r="Q95" i="1" s="1"/>
  <c r="L96" i="1"/>
  <c r="P96" i="1" s="1"/>
  <c r="Q96" i="1" s="1"/>
  <c r="L97" i="1"/>
  <c r="P97" i="1" s="1"/>
  <c r="Q97" i="1" s="1"/>
  <c r="L98" i="1"/>
  <c r="P98" i="1" s="1"/>
  <c r="Q98" i="1" s="1"/>
  <c r="L99" i="1"/>
  <c r="P99" i="1" s="1"/>
  <c r="Q99" i="1" s="1"/>
  <c r="L100" i="1"/>
  <c r="P100" i="1" s="1"/>
  <c r="Q100" i="1" s="1"/>
  <c r="L101" i="1"/>
  <c r="P101" i="1" s="1"/>
  <c r="Q101" i="1" s="1"/>
  <c r="L102" i="1"/>
  <c r="P102" i="1" s="1"/>
  <c r="Q102" i="1" s="1"/>
  <c r="L103" i="1"/>
  <c r="P103" i="1" s="1"/>
  <c r="Q103" i="1" s="1"/>
  <c r="L104" i="1"/>
  <c r="P104" i="1" s="1"/>
  <c r="Q104" i="1" s="1"/>
  <c r="L105" i="1"/>
  <c r="P105" i="1" s="1"/>
  <c r="Q105" i="1" s="1"/>
  <c r="L106" i="1"/>
  <c r="P106" i="1" s="1"/>
  <c r="Q106" i="1" s="1"/>
  <c r="L107" i="1"/>
  <c r="P107" i="1" s="1"/>
  <c r="Q107" i="1" s="1"/>
  <c r="L108" i="1"/>
  <c r="P108" i="1" s="1"/>
  <c r="Q108" i="1" s="1"/>
  <c r="L109" i="1"/>
  <c r="P109" i="1" s="1"/>
  <c r="Q109" i="1" s="1"/>
  <c r="L110" i="1"/>
  <c r="P110" i="1" s="1"/>
  <c r="Q110" i="1" s="1"/>
  <c r="L111" i="1"/>
  <c r="P111" i="1" s="1"/>
  <c r="Q111" i="1" s="1"/>
  <c r="L112" i="1"/>
  <c r="P112" i="1" s="1"/>
  <c r="Q112" i="1" s="1"/>
  <c r="L113" i="1"/>
  <c r="P113" i="1" s="1"/>
  <c r="Q113" i="1" s="1"/>
  <c r="L114" i="1"/>
  <c r="P114" i="1" s="1"/>
  <c r="Q114" i="1" s="1"/>
  <c r="L115" i="1"/>
  <c r="P115" i="1" s="1"/>
  <c r="Q115" i="1" s="1"/>
  <c r="L116" i="1"/>
  <c r="P116" i="1" s="1"/>
  <c r="Q116" i="1" s="1"/>
  <c r="L117" i="1"/>
  <c r="P117" i="1" s="1"/>
  <c r="Q117" i="1" s="1"/>
  <c r="L118" i="1"/>
  <c r="P118" i="1" s="1"/>
  <c r="Q118" i="1" s="1"/>
  <c r="L119" i="1"/>
  <c r="P119" i="1" s="1"/>
  <c r="Q119" i="1" s="1"/>
  <c r="L120" i="1"/>
  <c r="P120" i="1" s="1"/>
  <c r="Q120" i="1" s="1"/>
  <c r="L121" i="1"/>
  <c r="P121" i="1" s="1"/>
  <c r="Q121" i="1" s="1"/>
  <c r="L122" i="1"/>
  <c r="P122" i="1" s="1"/>
  <c r="Q122" i="1" s="1"/>
  <c r="L123" i="1"/>
  <c r="P123" i="1" s="1"/>
  <c r="Q123" i="1" s="1"/>
  <c r="L124" i="1"/>
  <c r="P124" i="1" s="1"/>
  <c r="Q124" i="1" s="1"/>
  <c r="L125" i="1"/>
  <c r="P125" i="1" s="1"/>
  <c r="Q125" i="1" s="1"/>
  <c r="L126" i="1"/>
  <c r="P126" i="1" s="1"/>
  <c r="Q126" i="1" s="1"/>
  <c r="L127" i="1"/>
  <c r="P127" i="1" s="1"/>
  <c r="Q127" i="1" s="1"/>
  <c r="L128" i="1"/>
  <c r="P128" i="1" s="1"/>
  <c r="Q128" i="1" s="1"/>
  <c r="L129" i="1"/>
  <c r="P129" i="1" s="1"/>
  <c r="Q129" i="1" s="1"/>
  <c r="L130" i="1"/>
  <c r="P130" i="1" s="1"/>
  <c r="Q130" i="1" s="1"/>
  <c r="L131" i="1"/>
  <c r="P131" i="1" s="1"/>
  <c r="Q131" i="1" s="1"/>
  <c r="L132" i="1"/>
  <c r="P132" i="1" s="1"/>
  <c r="Q132" i="1" s="1"/>
  <c r="L133" i="1"/>
  <c r="P133" i="1" s="1"/>
  <c r="Q133" i="1" s="1"/>
  <c r="L134" i="1"/>
  <c r="P134" i="1" s="1"/>
  <c r="Q134" i="1" s="1"/>
  <c r="L135" i="1"/>
  <c r="P135" i="1" s="1"/>
  <c r="Q135" i="1" s="1"/>
  <c r="L136" i="1"/>
  <c r="P136" i="1" s="1"/>
  <c r="Q136" i="1" s="1"/>
  <c r="L137" i="1"/>
  <c r="P137" i="1" s="1"/>
  <c r="Q137" i="1" s="1"/>
  <c r="L138" i="1"/>
  <c r="P138" i="1" s="1"/>
  <c r="Q138" i="1" s="1"/>
  <c r="L139" i="1"/>
  <c r="P139" i="1" s="1"/>
  <c r="Q139" i="1" s="1"/>
  <c r="L140" i="1"/>
  <c r="P140" i="1" s="1"/>
  <c r="Q140" i="1" s="1"/>
  <c r="L141" i="1"/>
  <c r="P141" i="1" s="1"/>
  <c r="Q141" i="1" s="1"/>
  <c r="L142" i="1"/>
  <c r="P142" i="1" s="1"/>
  <c r="Q142" i="1" s="1"/>
  <c r="L143" i="1"/>
  <c r="P143" i="1" s="1"/>
  <c r="Q143" i="1" s="1"/>
  <c r="L144" i="1"/>
  <c r="P144" i="1" s="1"/>
  <c r="Q144" i="1" s="1"/>
  <c r="L145" i="1"/>
  <c r="P145" i="1" s="1"/>
  <c r="Q145" i="1" s="1"/>
  <c r="L146" i="1"/>
  <c r="P146" i="1" s="1"/>
  <c r="Q146" i="1" s="1"/>
  <c r="L147" i="1"/>
  <c r="P147" i="1" s="1"/>
  <c r="Q147" i="1" s="1"/>
  <c r="L148" i="1"/>
  <c r="P148" i="1" s="1"/>
  <c r="Q148" i="1" s="1"/>
  <c r="L149" i="1"/>
  <c r="P149" i="1" s="1"/>
  <c r="Q149" i="1" s="1"/>
  <c r="L150" i="1"/>
  <c r="P150" i="1" s="1"/>
  <c r="Q150" i="1" s="1"/>
  <c r="L151" i="1"/>
  <c r="P151" i="1" s="1"/>
  <c r="Q151" i="1" s="1"/>
  <c r="L152" i="1"/>
  <c r="P152" i="1" s="1"/>
  <c r="Q152" i="1" s="1"/>
  <c r="L153" i="1"/>
  <c r="P153" i="1" s="1"/>
  <c r="Q153" i="1" s="1"/>
  <c r="L154" i="1"/>
  <c r="P154" i="1" s="1"/>
  <c r="Q154" i="1" s="1"/>
  <c r="L155" i="1"/>
  <c r="P155" i="1" s="1"/>
  <c r="Q155" i="1" s="1"/>
  <c r="L156" i="1"/>
  <c r="P156" i="1" s="1"/>
  <c r="Q156" i="1" s="1"/>
  <c r="L157" i="1"/>
  <c r="P157" i="1" s="1"/>
  <c r="Q157" i="1" s="1"/>
  <c r="L158" i="1"/>
  <c r="P158" i="1" s="1"/>
  <c r="Q158" i="1" s="1"/>
  <c r="L159" i="1"/>
  <c r="P159" i="1" s="1"/>
  <c r="Q159" i="1" s="1"/>
  <c r="L160" i="1"/>
  <c r="P160" i="1" s="1"/>
  <c r="Q160" i="1" s="1"/>
  <c r="L161" i="1"/>
  <c r="P161" i="1" s="1"/>
  <c r="Q161" i="1" s="1"/>
  <c r="L162" i="1"/>
  <c r="P162" i="1" s="1"/>
  <c r="Q162" i="1" s="1"/>
  <c r="L163" i="1"/>
  <c r="P163" i="1" s="1"/>
  <c r="Q163" i="1" s="1"/>
  <c r="L164" i="1"/>
  <c r="P164" i="1" s="1"/>
  <c r="Q164" i="1" s="1"/>
  <c r="L165" i="1"/>
  <c r="P165" i="1" s="1"/>
  <c r="Q165" i="1" s="1"/>
  <c r="L166" i="1"/>
  <c r="P166" i="1" s="1"/>
  <c r="Q166" i="1" s="1"/>
  <c r="L167" i="1"/>
  <c r="P167" i="1" s="1"/>
  <c r="Q167" i="1" s="1"/>
  <c r="L168" i="1"/>
  <c r="P168" i="1" s="1"/>
  <c r="Q168" i="1" s="1"/>
  <c r="L169" i="1"/>
  <c r="P169" i="1" s="1"/>
  <c r="Q169" i="1" s="1"/>
  <c r="L170" i="1"/>
  <c r="P170" i="1" s="1"/>
  <c r="Q170" i="1" s="1"/>
  <c r="L171" i="1"/>
  <c r="P171" i="1" s="1"/>
  <c r="Q171" i="1" s="1"/>
  <c r="L172" i="1"/>
  <c r="P172" i="1" s="1"/>
  <c r="Q172" i="1" s="1"/>
  <c r="L173" i="1"/>
  <c r="P173" i="1" s="1"/>
  <c r="Q173" i="1" s="1"/>
  <c r="L174" i="1"/>
  <c r="P174" i="1" s="1"/>
  <c r="Q174" i="1" s="1"/>
  <c r="L175" i="1"/>
  <c r="P175" i="1" s="1"/>
  <c r="Q175" i="1" s="1"/>
  <c r="L176" i="1"/>
  <c r="P176" i="1" s="1"/>
  <c r="Q176" i="1" s="1"/>
  <c r="L177" i="1"/>
  <c r="P177" i="1" s="1"/>
  <c r="Q177" i="1" s="1"/>
  <c r="L178" i="1"/>
  <c r="P178" i="1" s="1"/>
  <c r="Q178" i="1" s="1"/>
  <c r="L179" i="1"/>
  <c r="P179" i="1" s="1"/>
  <c r="Q179" i="1" s="1"/>
  <c r="L180" i="1"/>
  <c r="P180" i="1" s="1"/>
  <c r="Q180" i="1" s="1"/>
  <c r="L181" i="1"/>
  <c r="P181" i="1" s="1"/>
  <c r="Q181" i="1" s="1"/>
  <c r="L182" i="1"/>
  <c r="P182" i="1" s="1"/>
  <c r="Q182" i="1" s="1"/>
  <c r="L183" i="1"/>
  <c r="P183" i="1" s="1"/>
  <c r="Q183" i="1" s="1"/>
  <c r="L184" i="1"/>
  <c r="P184" i="1" s="1"/>
  <c r="Q184" i="1" s="1"/>
  <c r="L185" i="1"/>
  <c r="P185" i="1" s="1"/>
  <c r="Q185" i="1" s="1"/>
  <c r="L186" i="1"/>
  <c r="P186" i="1" s="1"/>
  <c r="Q186" i="1" s="1"/>
  <c r="L187" i="1"/>
  <c r="P187" i="1" s="1"/>
  <c r="Q187" i="1" s="1"/>
  <c r="L188" i="1"/>
  <c r="P188" i="1" s="1"/>
  <c r="Q188" i="1" s="1"/>
  <c r="L189" i="1"/>
  <c r="P189" i="1" s="1"/>
  <c r="Q189" i="1" s="1"/>
  <c r="L190" i="1"/>
  <c r="P190" i="1" s="1"/>
  <c r="Q190" i="1" s="1"/>
  <c r="L191" i="1"/>
  <c r="P191" i="1" s="1"/>
  <c r="Q191" i="1" s="1"/>
  <c r="L192" i="1"/>
  <c r="P192" i="1" s="1"/>
  <c r="Q192" i="1" s="1"/>
  <c r="L193" i="1"/>
  <c r="P193" i="1" s="1"/>
  <c r="Q193" i="1" s="1"/>
  <c r="L194" i="1"/>
  <c r="P194" i="1" s="1"/>
  <c r="Q194" i="1" s="1"/>
  <c r="L195" i="1"/>
  <c r="P195" i="1" s="1"/>
  <c r="Q195" i="1" s="1"/>
  <c r="L196" i="1"/>
  <c r="P196" i="1" s="1"/>
  <c r="Q196" i="1" s="1"/>
  <c r="L197" i="1"/>
  <c r="P197" i="1" s="1"/>
  <c r="Q197" i="1" s="1"/>
  <c r="L198" i="1"/>
  <c r="P198" i="1" s="1"/>
  <c r="Q198" i="1" s="1"/>
  <c r="L199" i="1"/>
  <c r="P199" i="1" s="1"/>
  <c r="Q199" i="1" s="1"/>
  <c r="L200" i="1"/>
  <c r="P200" i="1" s="1"/>
  <c r="Q200" i="1" s="1"/>
  <c r="L201" i="1"/>
  <c r="P201" i="1" s="1"/>
  <c r="Q201" i="1" s="1"/>
  <c r="L202" i="1"/>
  <c r="P202" i="1" s="1"/>
  <c r="Q202" i="1" s="1"/>
  <c r="L203" i="1"/>
  <c r="P203" i="1" s="1"/>
  <c r="Q203" i="1" s="1"/>
  <c r="L204" i="1"/>
  <c r="P204" i="1" s="1"/>
  <c r="Q204" i="1" s="1"/>
  <c r="L205" i="1"/>
  <c r="P205" i="1" s="1"/>
  <c r="Q205" i="1" s="1"/>
  <c r="L206" i="1"/>
  <c r="P206" i="1" s="1"/>
  <c r="Q206" i="1" s="1"/>
  <c r="L207" i="1"/>
  <c r="P207" i="1" s="1"/>
  <c r="Q207" i="1" s="1"/>
  <c r="L208" i="1"/>
  <c r="P208" i="1" s="1"/>
  <c r="Q208" i="1" s="1"/>
  <c r="L209" i="1"/>
  <c r="P209" i="1" s="1"/>
  <c r="Q209" i="1" s="1"/>
  <c r="L210" i="1"/>
  <c r="P210" i="1" s="1"/>
  <c r="Q210" i="1" s="1"/>
  <c r="L211" i="1"/>
  <c r="P211" i="1" s="1"/>
  <c r="Q211" i="1" s="1"/>
  <c r="L212" i="1"/>
  <c r="P212" i="1" s="1"/>
  <c r="Q212" i="1" s="1"/>
  <c r="L213" i="1"/>
  <c r="P213" i="1" s="1"/>
  <c r="Q213" i="1" s="1"/>
  <c r="L214" i="1"/>
  <c r="P214" i="1" s="1"/>
  <c r="Q214" i="1" s="1"/>
  <c r="L215" i="1"/>
  <c r="P215" i="1" s="1"/>
  <c r="Q215" i="1" s="1"/>
  <c r="L216" i="1"/>
  <c r="P216" i="1" s="1"/>
  <c r="Q216" i="1" s="1"/>
  <c r="L217" i="1"/>
  <c r="P217" i="1" s="1"/>
  <c r="Q217" i="1" s="1"/>
  <c r="L218" i="1"/>
  <c r="P218" i="1" s="1"/>
  <c r="Q218" i="1" s="1"/>
  <c r="L219" i="1"/>
  <c r="P219" i="1" s="1"/>
  <c r="Q219" i="1" s="1"/>
  <c r="L220" i="1"/>
  <c r="P220" i="1" s="1"/>
  <c r="Q220" i="1" s="1"/>
  <c r="L221" i="1"/>
  <c r="P221" i="1" s="1"/>
  <c r="Q221" i="1" s="1"/>
  <c r="L222" i="1"/>
  <c r="P222" i="1" s="1"/>
  <c r="Q222" i="1" s="1"/>
  <c r="L223" i="1"/>
  <c r="P223" i="1" s="1"/>
  <c r="Q223" i="1" s="1"/>
  <c r="L224" i="1"/>
  <c r="P224" i="1" s="1"/>
  <c r="Q224" i="1" s="1"/>
  <c r="L225" i="1"/>
  <c r="P225" i="1" s="1"/>
  <c r="Q225" i="1" s="1"/>
  <c r="L226" i="1"/>
  <c r="P226" i="1" s="1"/>
  <c r="Q226" i="1" s="1"/>
  <c r="L227" i="1"/>
  <c r="P227" i="1" s="1"/>
  <c r="Q227" i="1" s="1"/>
  <c r="L228" i="1"/>
  <c r="P228" i="1" s="1"/>
  <c r="Q228" i="1" s="1"/>
  <c r="L229" i="1"/>
  <c r="P229" i="1" s="1"/>
  <c r="Q229" i="1" s="1"/>
  <c r="L230" i="1"/>
  <c r="P230" i="1" s="1"/>
  <c r="Q230" i="1" s="1"/>
  <c r="L231" i="1"/>
  <c r="P231" i="1" s="1"/>
  <c r="Q231" i="1" s="1"/>
  <c r="L232" i="1"/>
  <c r="P232" i="1" s="1"/>
  <c r="Q232" i="1" s="1"/>
  <c r="L233" i="1"/>
  <c r="P233" i="1" s="1"/>
  <c r="Q233" i="1" s="1"/>
  <c r="L234" i="1"/>
  <c r="P234" i="1" s="1"/>
  <c r="Q234" i="1" s="1"/>
  <c r="L235" i="1"/>
  <c r="P235" i="1" s="1"/>
  <c r="Q235" i="1" s="1"/>
  <c r="L236" i="1"/>
  <c r="P236" i="1" s="1"/>
  <c r="Q236" i="1" s="1"/>
  <c r="L237" i="1"/>
  <c r="P237" i="1" s="1"/>
  <c r="Q237" i="1" s="1"/>
  <c r="L238" i="1"/>
  <c r="P238" i="1" s="1"/>
  <c r="Q238" i="1" s="1"/>
  <c r="L239" i="1"/>
  <c r="P239" i="1" s="1"/>
  <c r="Q239" i="1" s="1"/>
  <c r="L240" i="1"/>
  <c r="P240" i="1" s="1"/>
  <c r="Q240" i="1" s="1"/>
  <c r="L241" i="1"/>
  <c r="P241" i="1" s="1"/>
  <c r="Q241" i="1" s="1"/>
  <c r="L242" i="1"/>
  <c r="P242" i="1" s="1"/>
  <c r="Q242" i="1" s="1"/>
  <c r="L243" i="1"/>
  <c r="P243" i="1" s="1"/>
  <c r="Q243" i="1" s="1"/>
  <c r="L244" i="1"/>
  <c r="P244" i="1" s="1"/>
  <c r="Q244" i="1" s="1"/>
  <c r="L245" i="1"/>
  <c r="P245" i="1" s="1"/>
  <c r="Q245" i="1" s="1"/>
  <c r="L246" i="1"/>
  <c r="P246" i="1" s="1"/>
  <c r="Q246" i="1" s="1"/>
  <c r="L247" i="1"/>
  <c r="P247" i="1" s="1"/>
  <c r="Q247" i="1" s="1"/>
  <c r="L248" i="1"/>
  <c r="P248" i="1" s="1"/>
  <c r="Q248" i="1" s="1"/>
  <c r="L249" i="1"/>
  <c r="P249" i="1" s="1"/>
  <c r="Q249" i="1" s="1"/>
  <c r="L250" i="1"/>
  <c r="P250" i="1" s="1"/>
  <c r="Q250" i="1" s="1"/>
  <c r="L251" i="1"/>
  <c r="P251" i="1" s="1"/>
  <c r="Q251" i="1" s="1"/>
  <c r="L252" i="1"/>
  <c r="P252" i="1" s="1"/>
  <c r="Q252" i="1" s="1"/>
  <c r="L253" i="1"/>
  <c r="P253" i="1" s="1"/>
  <c r="Q253" i="1" s="1"/>
  <c r="L254" i="1"/>
  <c r="P254" i="1" s="1"/>
  <c r="Q254" i="1" s="1"/>
  <c r="L255" i="1"/>
  <c r="P255" i="1" s="1"/>
  <c r="Q255" i="1" s="1"/>
  <c r="L256" i="1"/>
  <c r="P256" i="1" s="1"/>
  <c r="Q256" i="1" s="1"/>
  <c r="L257" i="1"/>
  <c r="P257" i="1" s="1"/>
  <c r="Q257" i="1" s="1"/>
  <c r="L258" i="1"/>
  <c r="P258" i="1" s="1"/>
  <c r="Q258" i="1" s="1"/>
  <c r="L259" i="1"/>
  <c r="P259" i="1" s="1"/>
  <c r="Q259" i="1" s="1"/>
  <c r="L260" i="1"/>
  <c r="P260" i="1" s="1"/>
  <c r="Q260" i="1" s="1"/>
  <c r="L261" i="1"/>
  <c r="P261" i="1" s="1"/>
  <c r="Q261" i="1" s="1"/>
  <c r="L262" i="1"/>
  <c r="P262" i="1" s="1"/>
  <c r="Q262" i="1" s="1"/>
  <c r="L263" i="1"/>
  <c r="P263" i="1" s="1"/>
  <c r="Q263" i="1" s="1"/>
  <c r="L264" i="1"/>
  <c r="P264" i="1" s="1"/>
  <c r="Q264" i="1" s="1"/>
  <c r="L265" i="1"/>
  <c r="P265" i="1" s="1"/>
  <c r="Q265" i="1" s="1"/>
  <c r="L266" i="1"/>
  <c r="P266" i="1" s="1"/>
  <c r="Q266" i="1" s="1"/>
  <c r="L267" i="1"/>
  <c r="P267" i="1" s="1"/>
  <c r="Q267" i="1" s="1"/>
  <c r="L268" i="1"/>
  <c r="P268" i="1" s="1"/>
  <c r="Q268" i="1" s="1"/>
  <c r="L269" i="1"/>
  <c r="P269" i="1" s="1"/>
  <c r="Q269" i="1" s="1"/>
  <c r="L270" i="1"/>
  <c r="P270" i="1" s="1"/>
  <c r="Q270" i="1" s="1"/>
  <c r="L271" i="1"/>
  <c r="P271" i="1" s="1"/>
  <c r="Q271" i="1" s="1"/>
  <c r="L272" i="1"/>
  <c r="P272" i="1" s="1"/>
  <c r="Q272" i="1" s="1"/>
  <c r="L273" i="1"/>
  <c r="P273" i="1" s="1"/>
  <c r="Q273" i="1" s="1"/>
  <c r="L274" i="1"/>
  <c r="P274" i="1" s="1"/>
  <c r="Q274" i="1" s="1"/>
  <c r="L275" i="1"/>
  <c r="P275" i="1" s="1"/>
  <c r="Q275" i="1" s="1"/>
  <c r="L276" i="1"/>
  <c r="P276" i="1" s="1"/>
  <c r="Q276" i="1" s="1"/>
  <c r="L277" i="1"/>
  <c r="P277" i="1" s="1"/>
  <c r="Q277" i="1" s="1"/>
  <c r="L278" i="1"/>
  <c r="P278" i="1" s="1"/>
  <c r="Q278" i="1" s="1"/>
  <c r="L279" i="1"/>
  <c r="P279" i="1" s="1"/>
  <c r="Q279" i="1" s="1"/>
  <c r="L280" i="1"/>
  <c r="P280" i="1" s="1"/>
  <c r="Q280" i="1" s="1"/>
  <c r="L281" i="1"/>
  <c r="P281" i="1" s="1"/>
  <c r="Q281" i="1" s="1"/>
  <c r="L282" i="1"/>
  <c r="P282" i="1" s="1"/>
  <c r="Q282" i="1" s="1"/>
  <c r="L283" i="1"/>
  <c r="P283" i="1" s="1"/>
  <c r="Q283" i="1" s="1"/>
  <c r="L284" i="1"/>
  <c r="P284" i="1" s="1"/>
  <c r="Q284" i="1" s="1"/>
  <c r="L285" i="1"/>
  <c r="P285" i="1" s="1"/>
  <c r="Q285" i="1" s="1"/>
  <c r="L286" i="1"/>
  <c r="P286" i="1" s="1"/>
  <c r="Q286" i="1" s="1"/>
  <c r="L287" i="1"/>
  <c r="P287" i="1" s="1"/>
  <c r="Q287" i="1" s="1"/>
  <c r="L288" i="1"/>
  <c r="P288" i="1" s="1"/>
  <c r="Q288" i="1" s="1"/>
  <c r="L289" i="1"/>
  <c r="P289" i="1" s="1"/>
  <c r="Q289" i="1" s="1"/>
  <c r="L290" i="1"/>
  <c r="P290" i="1" s="1"/>
  <c r="Q290" i="1" s="1"/>
  <c r="L291" i="1"/>
  <c r="P291" i="1" s="1"/>
  <c r="Q291" i="1" s="1"/>
  <c r="L292" i="1"/>
  <c r="P292" i="1" s="1"/>
  <c r="Q292" i="1" s="1"/>
  <c r="L293" i="1"/>
  <c r="P293" i="1" s="1"/>
  <c r="Q293" i="1" s="1"/>
  <c r="L294" i="1"/>
  <c r="P294" i="1" s="1"/>
  <c r="Q294" i="1" s="1"/>
  <c r="L295" i="1"/>
  <c r="P295" i="1" s="1"/>
  <c r="Q295" i="1" s="1"/>
  <c r="L296" i="1"/>
  <c r="P296" i="1" s="1"/>
  <c r="Q296" i="1" s="1"/>
  <c r="L297" i="1"/>
  <c r="P297" i="1" s="1"/>
  <c r="Q297" i="1" s="1"/>
  <c r="L298" i="1"/>
  <c r="P298" i="1" s="1"/>
  <c r="Q298" i="1" s="1"/>
  <c r="L299" i="1"/>
  <c r="P299" i="1" s="1"/>
  <c r="Q299" i="1" s="1"/>
  <c r="L300" i="1"/>
  <c r="P300" i="1" s="1"/>
  <c r="Q300" i="1" s="1"/>
  <c r="L301" i="1"/>
  <c r="P301" i="1" s="1"/>
  <c r="Q301" i="1" s="1"/>
  <c r="L302" i="1"/>
  <c r="P302" i="1" s="1"/>
  <c r="Q302" i="1" s="1"/>
  <c r="L303" i="1"/>
  <c r="P303" i="1" s="1"/>
  <c r="Q303" i="1" s="1"/>
  <c r="L304" i="1"/>
  <c r="P304" i="1" s="1"/>
  <c r="Q304" i="1" s="1"/>
  <c r="L305" i="1"/>
  <c r="P305" i="1" s="1"/>
  <c r="Q305" i="1" s="1"/>
  <c r="L306" i="1"/>
  <c r="P306" i="1" s="1"/>
  <c r="Q306" i="1" s="1"/>
  <c r="L307" i="1"/>
  <c r="P307" i="1" s="1"/>
  <c r="Q307" i="1" s="1"/>
  <c r="L308" i="1"/>
  <c r="P308" i="1" s="1"/>
  <c r="Q308" i="1" s="1"/>
  <c r="L309" i="1"/>
  <c r="P309" i="1" s="1"/>
  <c r="Q309" i="1" s="1"/>
  <c r="L310" i="1"/>
  <c r="P310" i="1" s="1"/>
  <c r="Q310" i="1" s="1"/>
  <c r="L311" i="1"/>
  <c r="P311" i="1" s="1"/>
  <c r="Q311" i="1" s="1"/>
  <c r="L312" i="1"/>
  <c r="P312" i="1" s="1"/>
  <c r="Q312" i="1" s="1"/>
  <c r="L313" i="1"/>
  <c r="P313" i="1" s="1"/>
  <c r="Q313" i="1" s="1"/>
  <c r="L314" i="1"/>
  <c r="P314" i="1" s="1"/>
  <c r="Q314" i="1" s="1"/>
  <c r="L315" i="1"/>
  <c r="P315" i="1" s="1"/>
  <c r="Q315" i="1" s="1"/>
  <c r="L316" i="1"/>
  <c r="P316" i="1" s="1"/>
  <c r="Q316" i="1" s="1"/>
  <c r="L317" i="1"/>
  <c r="P317" i="1" s="1"/>
  <c r="Q317" i="1" s="1"/>
  <c r="L318" i="1"/>
  <c r="P318" i="1" s="1"/>
  <c r="Q318" i="1" s="1"/>
  <c r="L319" i="1"/>
  <c r="P319" i="1" s="1"/>
  <c r="Q319" i="1" s="1"/>
  <c r="L320" i="1"/>
  <c r="P320" i="1" s="1"/>
  <c r="Q320" i="1" s="1"/>
  <c r="L321" i="1"/>
  <c r="P321" i="1" s="1"/>
  <c r="Q321" i="1" s="1"/>
  <c r="L322" i="1"/>
  <c r="P322" i="1" s="1"/>
  <c r="Q322" i="1" s="1"/>
  <c r="L323" i="1"/>
  <c r="P323" i="1" s="1"/>
  <c r="Q323" i="1" s="1"/>
  <c r="L324" i="1"/>
  <c r="P324" i="1" s="1"/>
  <c r="Q324" i="1" s="1"/>
  <c r="L325" i="1"/>
  <c r="P325" i="1" s="1"/>
  <c r="Q325" i="1" s="1"/>
  <c r="L326" i="1"/>
  <c r="P326" i="1" s="1"/>
  <c r="Q326" i="1" s="1"/>
  <c r="L327" i="1"/>
  <c r="P327" i="1" s="1"/>
  <c r="Q327" i="1" s="1"/>
  <c r="L328" i="1"/>
  <c r="P328" i="1" s="1"/>
  <c r="Q328" i="1" s="1"/>
  <c r="L329" i="1"/>
  <c r="P329" i="1" s="1"/>
  <c r="Q329" i="1" s="1"/>
  <c r="L330" i="1"/>
  <c r="P330" i="1" s="1"/>
  <c r="Q330" i="1" s="1"/>
  <c r="L331" i="1"/>
  <c r="P331" i="1" s="1"/>
  <c r="Q331" i="1" s="1"/>
  <c r="L332" i="1"/>
  <c r="P332" i="1" s="1"/>
  <c r="Q332" i="1" s="1"/>
  <c r="L333" i="1"/>
  <c r="P333" i="1" s="1"/>
  <c r="Q333" i="1" s="1"/>
  <c r="L334" i="1"/>
  <c r="P334" i="1" s="1"/>
  <c r="Q334" i="1" s="1"/>
  <c r="L335" i="1"/>
  <c r="P335" i="1" s="1"/>
  <c r="Q335" i="1" s="1"/>
  <c r="L336" i="1"/>
  <c r="P336" i="1" s="1"/>
  <c r="Q336" i="1" s="1"/>
  <c r="L337" i="1"/>
  <c r="P337" i="1" s="1"/>
  <c r="Q337" i="1" s="1"/>
  <c r="L338" i="1"/>
  <c r="P338" i="1" s="1"/>
  <c r="Q338" i="1" s="1"/>
  <c r="L339" i="1"/>
  <c r="P339" i="1" s="1"/>
  <c r="Q339" i="1" s="1"/>
  <c r="L340" i="1"/>
  <c r="P340" i="1" s="1"/>
  <c r="Q340" i="1" s="1"/>
  <c r="L341" i="1"/>
  <c r="P341" i="1" s="1"/>
  <c r="Q341" i="1" s="1"/>
  <c r="L342" i="1"/>
  <c r="P342" i="1" s="1"/>
  <c r="Q342" i="1" s="1"/>
  <c r="L343" i="1"/>
  <c r="P343" i="1" s="1"/>
  <c r="Q343" i="1" s="1"/>
  <c r="L344" i="1"/>
  <c r="P344" i="1" s="1"/>
  <c r="Q344" i="1" s="1"/>
  <c r="L345" i="1"/>
  <c r="P345" i="1" s="1"/>
  <c r="Q345" i="1" s="1"/>
  <c r="L346" i="1"/>
  <c r="P346" i="1" s="1"/>
  <c r="Q346" i="1" s="1"/>
  <c r="L347" i="1"/>
  <c r="P347" i="1" s="1"/>
  <c r="Q347" i="1" s="1"/>
  <c r="L348" i="1"/>
  <c r="P348" i="1" s="1"/>
  <c r="Q348" i="1" s="1"/>
  <c r="L349" i="1"/>
  <c r="P349" i="1" s="1"/>
  <c r="Q349" i="1" s="1"/>
  <c r="L350" i="1"/>
  <c r="P350" i="1" s="1"/>
  <c r="Q350" i="1" s="1"/>
  <c r="L351" i="1"/>
  <c r="P351" i="1" s="1"/>
  <c r="Q351" i="1" s="1"/>
  <c r="L352" i="1"/>
  <c r="P352" i="1" s="1"/>
  <c r="Q352" i="1" s="1"/>
  <c r="L353" i="1"/>
  <c r="P353" i="1" s="1"/>
  <c r="Q353" i="1" s="1"/>
  <c r="L354" i="1"/>
  <c r="P354" i="1" s="1"/>
  <c r="Q354" i="1" s="1"/>
  <c r="L355" i="1"/>
  <c r="P355" i="1" s="1"/>
  <c r="Q355" i="1" s="1"/>
  <c r="L356" i="1"/>
  <c r="P356" i="1" s="1"/>
  <c r="Q356" i="1" s="1"/>
  <c r="L357" i="1"/>
  <c r="P357" i="1" s="1"/>
  <c r="Q357" i="1" s="1"/>
  <c r="L358" i="1"/>
  <c r="P358" i="1" s="1"/>
  <c r="Q358" i="1" s="1"/>
  <c r="L359" i="1"/>
  <c r="P359" i="1" s="1"/>
  <c r="Q359" i="1" s="1"/>
  <c r="L360" i="1"/>
  <c r="P360" i="1" s="1"/>
  <c r="Q360" i="1" s="1"/>
  <c r="L361" i="1"/>
  <c r="P361" i="1" s="1"/>
  <c r="Q361" i="1" s="1"/>
  <c r="L362" i="1"/>
  <c r="P362" i="1" s="1"/>
  <c r="Q362" i="1" s="1"/>
  <c r="L363" i="1"/>
  <c r="P363" i="1" s="1"/>
  <c r="Q363" i="1" s="1"/>
  <c r="L364" i="1"/>
  <c r="P364" i="1" s="1"/>
  <c r="Q364" i="1" s="1"/>
  <c r="L365" i="1"/>
  <c r="P365" i="1" s="1"/>
  <c r="Q365" i="1" s="1"/>
  <c r="L366" i="1"/>
  <c r="P366" i="1" s="1"/>
  <c r="Q366" i="1" s="1"/>
  <c r="L367" i="1"/>
  <c r="P367" i="1" s="1"/>
  <c r="Q367" i="1" s="1"/>
  <c r="L368" i="1"/>
  <c r="P368" i="1" s="1"/>
  <c r="Q368" i="1" s="1"/>
  <c r="L369" i="1"/>
  <c r="P369" i="1" s="1"/>
  <c r="Q369" i="1" s="1"/>
  <c r="L370" i="1"/>
  <c r="P370" i="1" s="1"/>
  <c r="Q370" i="1" s="1"/>
  <c r="L371" i="1"/>
  <c r="P371" i="1" s="1"/>
  <c r="Q371" i="1" s="1"/>
  <c r="L372" i="1"/>
  <c r="P372" i="1" s="1"/>
  <c r="Q372" i="1" s="1"/>
  <c r="L373" i="1"/>
  <c r="P373" i="1" s="1"/>
  <c r="Q373" i="1" s="1"/>
  <c r="L374" i="1"/>
  <c r="P374" i="1" s="1"/>
  <c r="Q374" i="1" s="1"/>
  <c r="L375" i="1"/>
  <c r="P375" i="1" s="1"/>
  <c r="Q375" i="1" s="1"/>
  <c r="L376" i="1"/>
  <c r="P376" i="1" s="1"/>
  <c r="Q376" i="1" s="1"/>
  <c r="L377" i="1"/>
  <c r="P377" i="1" s="1"/>
  <c r="Q377" i="1" s="1"/>
  <c r="L378" i="1"/>
  <c r="P378" i="1" s="1"/>
  <c r="Q378" i="1" s="1"/>
  <c r="L379" i="1"/>
  <c r="P379" i="1" s="1"/>
  <c r="Q379" i="1" s="1"/>
  <c r="L380" i="1"/>
  <c r="P380" i="1" s="1"/>
  <c r="Q380" i="1" s="1"/>
  <c r="L381" i="1"/>
  <c r="P381" i="1" s="1"/>
  <c r="Q381" i="1" s="1"/>
  <c r="L382" i="1"/>
  <c r="P382" i="1" s="1"/>
  <c r="Q382" i="1" s="1"/>
  <c r="L383" i="1"/>
  <c r="P383" i="1" s="1"/>
  <c r="Q383" i="1" s="1"/>
  <c r="L384" i="1"/>
  <c r="P384" i="1" s="1"/>
  <c r="Q384" i="1" s="1"/>
  <c r="L385" i="1"/>
  <c r="P385" i="1" s="1"/>
  <c r="Q385" i="1" s="1"/>
  <c r="L386" i="1"/>
  <c r="P386" i="1" s="1"/>
  <c r="Q386" i="1" s="1"/>
  <c r="L387" i="1"/>
  <c r="P387" i="1" s="1"/>
  <c r="Q387" i="1" s="1"/>
  <c r="L388" i="1"/>
  <c r="P388" i="1" s="1"/>
  <c r="Q388" i="1" s="1"/>
  <c r="L389" i="1"/>
  <c r="P389" i="1" s="1"/>
  <c r="Q389" i="1" s="1"/>
  <c r="L390" i="1"/>
  <c r="P390" i="1" s="1"/>
  <c r="Q390" i="1" s="1"/>
  <c r="L391" i="1"/>
  <c r="P391" i="1" s="1"/>
  <c r="Q391" i="1" s="1"/>
  <c r="L392" i="1"/>
  <c r="P392" i="1" s="1"/>
  <c r="Q392" i="1" s="1"/>
  <c r="L393" i="1"/>
  <c r="P393" i="1" s="1"/>
  <c r="Q393" i="1" s="1"/>
  <c r="L394" i="1"/>
  <c r="P394" i="1" s="1"/>
  <c r="Q394" i="1" s="1"/>
  <c r="L395" i="1"/>
  <c r="P395" i="1" s="1"/>
  <c r="Q395" i="1" s="1"/>
  <c r="L396" i="1"/>
  <c r="P396" i="1" s="1"/>
  <c r="Q396" i="1" s="1"/>
  <c r="L397" i="1"/>
  <c r="P397" i="1" s="1"/>
  <c r="Q397" i="1" s="1"/>
  <c r="L398" i="1"/>
  <c r="P398" i="1" s="1"/>
  <c r="Q398" i="1" s="1"/>
  <c r="L399" i="1"/>
  <c r="P399" i="1" s="1"/>
  <c r="Q399" i="1" s="1"/>
  <c r="L400" i="1"/>
  <c r="P400" i="1" s="1"/>
  <c r="Q400" i="1" s="1"/>
  <c r="L401" i="1"/>
  <c r="P401" i="1" s="1"/>
  <c r="Q401" i="1" s="1"/>
  <c r="L402" i="1"/>
  <c r="P402" i="1" s="1"/>
  <c r="Q402" i="1" s="1"/>
  <c r="L403" i="1"/>
  <c r="P403" i="1" s="1"/>
  <c r="Q403" i="1" s="1"/>
  <c r="L404" i="1"/>
  <c r="P404" i="1" s="1"/>
  <c r="Q404" i="1" s="1"/>
  <c r="L405" i="1"/>
  <c r="P405" i="1" s="1"/>
  <c r="Q405" i="1" s="1"/>
  <c r="L406" i="1"/>
  <c r="P406" i="1" s="1"/>
  <c r="Q406" i="1" s="1"/>
  <c r="L407" i="1"/>
  <c r="P407" i="1" s="1"/>
  <c r="Q407" i="1" s="1"/>
  <c r="L408" i="1"/>
  <c r="P408" i="1" s="1"/>
  <c r="Q408" i="1" s="1"/>
  <c r="L409" i="1"/>
  <c r="P409" i="1" s="1"/>
  <c r="Q409" i="1" s="1"/>
  <c r="L410" i="1"/>
  <c r="P410" i="1" s="1"/>
  <c r="Q410" i="1" s="1"/>
  <c r="L411" i="1"/>
  <c r="P411" i="1" s="1"/>
  <c r="Q411" i="1" s="1"/>
  <c r="L412" i="1"/>
  <c r="P412" i="1" s="1"/>
  <c r="Q412" i="1" s="1"/>
  <c r="L413" i="1"/>
  <c r="P413" i="1" s="1"/>
  <c r="Q413" i="1" s="1"/>
  <c r="L414" i="1"/>
  <c r="P414" i="1" s="1"/>
  <c r="Q414" i="1" s="1"/>
  <c r="L415" i="1"/>
  <c r="P415" i="1" s="1"/>
  <c r="Q415" i="1" s="1"/>
  <c r="L416" i="1"/>
  <c r="P416" i="1" s="1"/>
  <c r="Q416" i="1" s="1"/>
  <c r="L417" i="1"/>
  <c r="P417" i="1" s="1"/>
  <c r="Q417" i="1" s="1"/>
  <c r="L418" i="1"/>
  <c r="P418" i="1" s="1"/>
  <c r="Q418" i="1" s="1"/>
  <c r="L419" i="1"/>
  <c r="P419" i="1" s="1"/>
  <c r="Q419" i="1" s="1"/>
  <c r="L420" i="1"/>
  <c r="P420" i="1" s="1"/>
  <c r="Q420" i="1" s="1"/>
  <c r="L421" i="1"/>
  <c r="P421" i="1" s="1"/>
  <c r="Q421" i="1" s="1"/>
  <c r="L422" i="1"/>
  <c r="P422" i="1" s="1"/>
  <c r="Q422" i="1" s="1"/>
  <c r="L423" i="1"/>
  <c r="P423" i="1" s="1"/>
  <c r="Q423" i="1" s="1"/>
  <c r="L424" i="1"/>
  <c r="P424" i="1" s="1"/>
  <c r="Q424" i="1" s="1"/>
  <c r="L425" i="1"/>
  <c r="P425" i="1" s="1"/>
  <c r="Q425" i="1" s="1"/>
  <c r="L426" i="1"/>
  <c r="P426" i="1" s="1"/>
  <c r="Q426" i="1" s="1"/>
  <c r="L427" i="1"/>
  <c r="P427" i="1" s="1"/>
  <c r="Q427" i="1" s="1"/>
  <c r="L428" i="1"/>
  <c r="P428" i="1" s="1"/>
  <c r="Q428" i="1" s="1"/>
  <c r="L429" i="1"/>
  <c r="P429" i="1" s="1"/>
  <c r="Q429" i="1" s="1"/>
  <c r="L430" i="1"/>
  <c r="P430" i="1" s="1"/>
  <c r="Q430" i="1" s="1"/>
  <c r="L431" i="1"/>
  <c r="P431" i="1" s="1"/>
  <c r="Q431" i="1" s="1"/>
  <c r="L432" i="1"/>
  <c r="P432" i="1" s="1"/>
  <c r="Q432" i="1" s="1"/>
  <c r="L433" i="1"/>
  <c r="P433" i="1" s="1"/>
  <c r="Q433" i="1" s="1"/>
  <c r="L434" i="1"/>
  <c r="P434" i="1" s="1"/>
  <c r="Q434" i="1" s="1"/>
  <c r="L435" i="1"/>
  <c r="P435" i="1" s="1"/>
  <c r="Q435" i="1" s="1"/>
  <c r="L436" i="1"/>
  <c r="P436" i="1" s="1"/>
  <c r="Q436" i="1" s="1"/>
  <c r="L437" i="1"/>
  <c r="P437" i="1" s="1"/>
  <c r="Q437" i="1" s="1"/>
  <c r="L438" i="1"/>
  <c r="P438" i="1" s="1"/>
  <c r="Q438" i="1" s="1"/>
  <c r="L439" i="1"/>
  <c r="P439" i="1" s="1"/>
  <c r="Q439" i="1" s="1"/>
  <c r="L440" i="1"/>
  <c r="P440" i="1" s="1"/>
  <c r="Q440" i="1" s="1"/>
  <c r="L441" i="1"/>
  <c r="P441" i="1" s="1"/>
  <c r="Q441" i="1" s="1"/>
  <c r="L442" i="1"/>
  <c r="P442" i="1" s="1"/>
  <c r="Q442" i="1" s="1"/>
  <c r="L443" i="1"/>
  <c r="P443" i="1" s="1"/>
  <c r="Q443" i="1" s="1"/>
  <c r="L444" i="1"/>
  <c r="P444" i="1" s="1"/>
  <c r="Q444" i="1" s="1"/>
  <c r="L445" i="1"/>
  <c r="P445" i="1" s="1"/>
  <c r="Q445" i="1" s="1"/>
  <c r="L446" i="1"/>
  <c r="P446" i="1" s="1"/>
  <c r="Q446" i="1" s="1"/>
  <c r="L447" i="1"/>
  <c r="P447" i="1" s="1"/>
  <c r="Q447" i="1" s="1"/>
  <c r="L448" i="1"/>
  <c r="P448" i="1" s="1"/>
  <c r="Q448" i="1" s="1"/>
  <c r="L449" i="1"/>
  <c r="P449" i="1" s="1"/>
  <c r="Q449" i="1" s="1"/>
  <c r="L450" i="1"/>
  <c r="P450" i="1" s="1"/>
  <c r="Q450" i="1" s="1"/>
  <c r="L451" i="1"/>
  <c r="P451" i="1" s="1"/>
  <c r="Q451" i="1" s="1"/>
  <c r="L452" i="1"/>
  <c r="P452" i="1" s="1"/>
  <c r="Q452" i="1" s="1"/>
  <c r="L453" i="1"/>
  <c r="P453" i="1" s="1"/>
  <c r="Q453" i="1" s="1"/>
  <c r="L454" i="1"/>
  <c r="P454" i="1" s="1"/>
  <c r="Q454" i="1" s="1"/>
  <c r="L455" i="1"/>
  <c r="P455" i="1" s="1"/>
  <c r="Q455" i="1" s="1"/>
  <c r="L456" i="1"/>
  <c r="P456" i="1" s="1"/>
  <c r="Q456" i="1" s="1"/>
  <c r="L457" i="1"/>
  <c r="P457" i="1" s="1"/>
  <c r="Q457" i="1" s="1"/>
  <c r="L458" i="1"/>
  <c r="P458" i="1" s="1"/>
  <c r="Q458" i="1" s="1"/>
  <c r="L459" i="1"/>
  <c r="P459" i="1" s="1"/>
  <c r="Q459" i="1" s="1"/>
  <c r="L460" i="1"/>
  <c r="P460" i="1" s="1"/>
  <c r="Q460" i="1" s="1"/>
  <c r="L461" i="1"/>
  <c r="P461" i="1" s="1"/>
  <c r="Q461" i="1" s="1"/>
  <c r="L462" i="1"/>
  <c r="P462" i="1" s="1"/>
  <c r="Q462" i="1" s="1"/>
  <c r="L463" i="1"/>
  <c r="P463" i="1" s="1"/>
  <c r="Q463" i="1" s="1"/>
  <c r="L464" i="1"/>
  <c r="P464" i="1" s="1"/>
  <c r="Q464" i="1" s="1"/>
  <c r="L465" i="1"/>
  <c r="P465" i="1" s="1"/>
  <c r="Q465" i="1" s="1"/>
  <c r="L466" i="1"/>
  <c r="P466" i="1" s="1"/>
  <c r="Q466" i="1" s="1"/>
  <c r="L467" i="1"/>
  <c r="P467" i="1" s="1"/>
  <c r="Q467" i="1" s="1"/>
  <c r="L468" i="1"/>
  <c r="P468" i="1" s="1"/>
  <c r="Q468" i="1" s="1"/>
  <c r="L469" i="1"/>
  <c r="P469" i="1" s="1"/>
  <c r="Q469" i="1" s="1"/>
  <c r="L470" i="1"/>
  <c r="P470" i="1" s="1"/>
  <c r="Q470" i="1" s="1"/>
  <c r="L471" i="1"/>
  <c r="P471" i="1" s="1"/>
  <c r="Q471" i="1" s="1"/>
  <c r="L472" i="1"/>
  <c r="P472" i="1" s="1"/>
  <c r="Q472" i="1" s="1"/>
  <c r="L473" i="1"/>
  <c r="P473" i="1" s="1"/>
  <c r="Q473" i="1" s="1"/>
  <c r="L474" i="1"/>
  <c r="P474" i="1" s="1"/>
  <c r="Q474" i="1" s="1"/>
  <c r="L475" i="1"/>
  <c r="P475" i="1" s="1"/>
  <c r="Q475" i="1" s="1"/>
  <c r="L476" i="1"/>
  <c r="P476" i="1" s="1"/>
  <c r="Q476" i="1" s="1"/>
  <c r="L477" i="1"/>
  <c r="P477" i="1" s="1"/>
  <c r="Q477" i="1" s="1"/>
  <c r="L478" i="1"/>
  <c r="P478" i="1" s="1"/>
  <c r="Q478" i="1" s="1"/>
  <c r="L479" i="1"/>
  <c r="P479" i="1" s="1"/>
  <c r="Q479" i="1" s="1"/>
  <c r="L480" i="1"/>
  <c r="P480" i="1" s="1"/>
  <c r="Q480" i="1" s="1"/>
  <c r="L481" i="1"/>
  <c r="P481" i="1" s="1"/>
  <c r="Q481" i="1" s="1"/>
  <c r="L482" i="1"/>
  <c r="P482" i="1" s="1"/>
  <c r="Q482" i="1" s="1"/>
  <c r="L483" i="1"/>
  <c r="P483" i="1" s="1"/>
  <c r="Q483" i="1" s="1"/>
  <c r="L484" i="1"/>
  <c r="P484" i="1" s="1"/>
  <c r="Q484" i="1" s="1"/>
  <c r="L485" i="1"/>
  <c r="P485" i="1" s="1"/>
  <c r="Q485" i="1" s="1"/>
  <c r="L486" i="1"/>
  <c r="P486" i="1" s="1"/>
  <c r="Q486" i="1" s="1"/>
  <c r="L487" i="1"/>
  <c r="P487" i="1" s="1"/>
  <c r="Q487" i="1" s="1"/>
  <c r="L488" i="1"/>
  <c r="P488" i="1" s="1"/>
  <c r="Q488" i="1" s="1"/>
  <c r="L489" i="1"/>
  <c r="P489" i="1" s="1"/>
  <c r="Q489" i="1" s="1"/>
  <c r="L490" i="1"/>
  <c r="P490" i="1" s="1"/>
  <c r="Q490" i="1" s="1"/>
  <c r="L491" i="1"/>
  <c r="P491" i="1" s="1"/>
  <c r="Q491" i="1" s="1"/>
  <c r="L492" i="1"/>
  <c r="P492" i="1" s="1"/>
  <c r="Q492" i="1" s="1"/>
  <c r="L493" i="1"/>
  <c r="P493" i="1" s="1"/>
  <c r="Q493" i="1" s="1"/>
  <c r="L494" i="1"/>
  <c r="P494" i="1" s="1"/>
  <c r="Q494" i="1" s="1"/>
  <c r="L495" i="1"/>
  <c r="P495" i="1" s="1"/>
  <c r="Q495" i="1" s="1"/>
  <c r="L496" i="1"/>
  <c r="P496" i="1" s="1"/>
  <c r="Q496" i="1" s="1"/>
  <c r="L497" i="1"/>
  <c r="P497" i="1" s="1"/>
  <c r="Q497" i="1" s="1"/>
  <c r="L498" i="1"/>
  <c r="P498" i="1" s="1"/>
  <c r="Q498" i="1" s="1"/>
  <c r="L499" i="1"/>
  <c r="P499" i="1" s="1"/>
  <c r="Q499" i="1" s="1"/>
  <c r="L500" i="1"/>
  <c r="P500" i="1" s="1"/>
  <c r="Q500" i="1" s="1"/>
  <c r="L501" i="1"/>
  <c r="P501" i="1" s="1"/>
  <c r="Q501" i="1" s="1"/>
  <c r="L502" i="1"/>
  <c r="P502" i="1" s="1"/>
  <c r="Q502" i="1" s="1"/>
  <c r="L503" i="1"/>
  <c r="P503" i="1" s="1"/>
  <c r="Q503" i="1" s="1"/>
  <c r="L504" i="1"/>
  <c r="P504" i="1" s="1"/>
  <c r="Q504" i="1" s="1"/>
  <c r="L505" i="1"/>
  <c r="P505" i="1" s="1"/>
  <c r="Q505" i="1" s="1"/>
  <c r="L506" i="1"/>
  <c r="P506" i="1" s="1"/>
  <c r="Q506" i="1" s="1"/>
  <c r="L507" i="1"/>
  <c r="P507" i="1" s="1"/>
  <c r="Q507" i="1" s="1"/>
  <c r="L508" i="1"/>
  <c r="P508" i="1" s="1"/>
  <c r="Q508" i="1" s="1"/>
  <c r="L509" i="1"/>
  <c r="P509" i="1" s="1"/>
  <c r="Q509" i="1" s="1"/>
  <c r="L510" i="1"/>
  <c r="P510" i="1" s="1"/>
  <c r="Q510" i="1" s="1"/>
  <c r="L511" i="1"/>
  <c r="P511" i="1" s="1"/>
  <c r="Q511" i="1" s="1"/>
  <c r="L512" i="1"/>
  <c r="P512" i="1" s="1"/>
  <c r="Q512" i="1" s="1"/>
  <c r="L513" i="1"/>
  <c r="P513" i="1" s="1"/>
  <c r="Q513" i="1" s="1"/>
  <c r="L514" i="1"/>
  <c r="P514" i="1" s="1"/>
  <c r="Q514" i="1" s="1"/>
  <c r="L515" i="1"/>
  <c r="P515" i="1" s="1"/>
  <c r="Q515" i="1" s="1"/>
  <c r="L516" i="1"/>
  <c r="P516" i="1" s="1"/>
  <c r="Q516" i="1" s="1"/>
  <c r="L517" i="1"/>
  <c r="P517" i="1" s="1"/>
  <c r="Q517" i="1" s="1"/>
  <c r="L518" i="1"/>
  <c r="P518" i="1" s="1"/>
  <c r="Q518" i="1" s="1"/>
  <c r="L519" i="1"/>
  <c r="P519" i="1" s="1"/>
  <c r="Q519" i="1" s="1"/>
  <c r="L520" i="1"/>
  <c r="P520" i="1" s="1"/>
  <c r="Q520" i="1" s="1"/>
  <c r="L521" i="1"/>
  <c r="P521" i="1" s="1"/>
  <c r="Q521" i="1" s="1"/>
  <c r="L522" i="1"/>
  <c r="P522" i="1" s="1"/>
  <c r="Q522" i="1" s="1"/>
  <c r="L523" i="1"/>
  <c r="P523" i="1" s="1"/>
  <c r="Q523" i="1" s="1"/>
  <c r="L524" i="1"/>
  <c r="P524" i="1" s="1"/>
  <c r="Q524" i="1" s="1"/>
  <c r="L525" i="1"/>
  <c r="P525" i="1" s="1"/>
  <c r="Q525" i="1" s="1"/>
  <c r="L526" i="1"/>
  <c r="P526" i="1" s="1"/>
  <c r="Q526" i="1" s="1"/>
  <c r="L527" i="1"/>
  <c r="P527" i="1" s="1"/>
  <c r="Q527" i="1" s="1"/>
  <c r="L528" i="1"/>
  <c r="P528" i="1" s="1"/>
  <c r="Q528" i="1" s="1"/>
  <c r="L529" i="1"/>
  <c r="P529" i="1" s="1"/>
  <c r="Q529" i="1" s="1"/>
  <c r="L530" i="1"/>
  <c r="P530" i="1" s="1"/>
  <c r="Q530" i="1" s="1"/>
  <c r="L531" i="1"/>
  <c r="P531" i="1" s="1"/>
  <c r="Q531" i="1" s="1"/>
  <c r="L532" i="1"/>
  <c r="P532" i="1" s="1"/>
  <c r="Q532" i="1" s="1"/>
  <c r="L533" i="1"/>
  <c r="P533" i="1" s="1"/>
  <c r="Q533" i="1" s="1"/>
  <c r="L534" i="1"/>
  <c r="P534" i="1" s="1"/>
  <c r="Q534" i="1" s="1"/>
  <c r="L535" i="1"/>
  <c r="P535" i="1" s="1"/>
  <c r="Q535" i="1" s="1"/>
  <c r="L536" i="1"/>
  <c r="P536" i="1" s="1"/>
  <c r="Q536" i="1" s="1"/>
  <c r="L537" i="1"/>
  <c r="P537" i="1" s="1"/>
  <c r="Q537" i="1" s="1"/>
  <c r="L538" i="1"/>
  <c r="P538" i="1" s="1"/>
  <c r="Q538" i="1" s="1"/>
  <c r="L539" i="1"/>
  <c r="P539" i="1" s="1"/>
  <c r="Q539" i="1" s="1"/>
  <c r="L540" i="1"/>
  <c r="P540" i="1" s="1"/>
  <c r="Q540" i="1" s="1"/>
  <c r="L541" i="1"/>
  <c r="P541" i="1" s="1"/>
  <c r="Q541" i="1" s="1"/>
  <c r="L542" i="1"/>
  <c r="P542" i="1" s="1"/>
  <c r="Q542" i="1" s="1"/>
  <c r="L543" i="1"/>
  <c r="P543" i="1" s="1"/>
  <c r="Q543" i="1" s="1"/>
  <c r="L544" i="1"/>
  <c r="P544" i="1" s="1"/>
  <c r="Q544" i="1" s="1"/>
  <c r="L545" i="1"/>
  <c r="P545" i="1" s="1"/>
  <c r="Q545" i="1" s="1"/>
  <c r="L546" i="1"/>
  <c r="P546" i="1" s="1"/>
  <c r="Q546" i="1" s="1"/>
  <c r="L547" i="1"/>
  <c r="P547" i="1" s="1"/>
  <c r="Q547" i="1" s="1"/>
  <c r="L548" i="1"/>
  <c r="P548" i="1" s="1"/>
  <c r="Q548" i="1" s="1"/>
  <c r="L549" i="1"/>
  <c r="P549" i="1" s="1"/>
  <c r="Q549" i="1" s="1"/>
  <c r="L550" i="1"/>
  <c r="P550" i="1" s="1"/>
  <c r="Q550" i="1" s="1"/>
  <c r="L551" i="1"/>
  <c r="P551" i="1" s="1"/>
  <c r="Q551" i="1" s="1"/>
  <c r="L552" i="1"/>
  <c r="P552" i="1" s="1"/>
  <c r="Q552" i="1" s="1"/>
  <c r="L553" i="1"/>
  <c r="P553" i="1" s="1"/>
  <c r="Q553" i="1" s="1"/>
  <c r="L554" i="1"/>
  <c r="P554" i="1" s="1"/>
  <c r="Q554" i="1" s="1"/>
  <c r="L555" i="1"/>
  <c r="P555" i="1" s="1"/>
  <c r="Q555" i="1" s="1"/>
  <c r="L556" i="1"/>
  <c r="P556" i="1" s="1"/>
  <c r="Q556" i="1" s="1"/>
  <c r="L557" i="1"/>
  <c r="P557" i="1" s="1"/>
  <c r="Q557" i="1" s="1"/>
  <c r="L558" i="1"/>
  <c r="P558" i="1" s="1"/>
  <c r="Q558" i="1" s="1"/>
  <c r="L559" i="1"/>
  <c r="P559" i="1" s="1"/>
  <c r="Q559" i="1" s="1"/>
  <c r="L560" i="1"/>
  <c r="P560" i="1" s="1"/>
  <c r="Q560" i="1" s="1"/>
  <c r="L561" i="1"/>
  <c r="P561" i="1" s="1"/>
  <c r="Q561" i="1" s="1"/>
  <c r="L562" i="1"/>
  <c r="P562" i="1" s="1"/>
  <c r="Q562" i="1" s="1"/>
  <c r="L563" i="1"/>
  <c r="P563" i="1" s="1"/>
  <c r="Q563" i="1" s="1"/>
  <c r="L564" i="1"/>
  <c r="P564" i="1" s="1"/>
  <c r="Q564" i="1" s="1"/>
  <c r="L565" i="1"/>
  <c r="P565" i="1" s="1"/>
  <c r="Q565" i="1" s="1"/>
  <c r="L566" i="1"/>
  <c r="P566" i="1" s="1"/>
  <c r="Q566" i="1" s="1"/>
  <c r="L567" i="1"/>
  <c r="P567" i="1" s="1"/>
  <c r="Q567" i="1" s="1"/>
  <c r="L568" i="1"/>
  <c r="P568" i="1" s="1"/>
  <c r="Q568" i="1" s="1"/>
  <c r="L569" i="1"/>
  <c r="P569" i="1" s="1"/>
  <c r="Q569" i="1" s="1"/>
  <c r="L570" i="1"/>
  <c r="P570" i="1" s="1"/>
  <c r="Q570" i="1" s="1"/>
  <c r="L571" i="1"/>
  <c r="P571" i="1" s="1"/>
  <c r="Q571" i="1" s="1"/>
  <c r="L572" i="1"/>
  <c r="P572" i="1" s="1"/>
  <c r="Q572" i="1" s="1"/>
  <c r="L573" i="1"/>
  <c r="P573" i="1" s="1"/>
  <c r="Q573" i="1" s="1"/>
  <c r="L574" i="1"/>
  <c r="P574" i="1" s="1"/>
  <c r="Q574" i="1" s="1"/>
  <c r="L575" i="1"/>
  <c r="P575" i="1" s="1"/>
  <c r="Q575" i="1" s="1"/>
  <c r="L576" i="1"/>
  <c r="P576" i="1" s="1"/>
  <c r="Q576" i="1" s="1"/>
  <c r="L577" i="1"/>
  <c r="P577" i="1" s="1"/>
  <c r="Q577" i="1" s="1"/>
  <c r="L578" i="1"/>
  <c r="P578" i="1" s="1"/>
  <c r="Q578" i="1" s="1"/>
  <c r="L579" i="1"/>
  <c r="P579" i="1" s="1"/>
  <c r="Q579" i="1" s="1"/>
  <c r="L580" i="1"/>
  <c r="P580" i="1" s="1"/>
  <c r="Q580" i="1" s="1"/>
  <c r="L581" i="1"/>
  <c r="P581" i="1" s="1"/>
  <c r="Q581" i="1" s="1"/>
  <c r="L582" i="1"/>
  <c r="P582" i="1" s="1"/>
  <c r="Q582" i="1" s="1"/>
  <c r="L583" i="1"/>
  <c r="P583" i="1" s="1"/>
  <c r="Q583" i="1" s="1"/>
  <c r="L584" i="1"/>
  <c r="P584" i="1" s="1"/>
  <c r="Q584" i="1" s="1"/>
  <c r="L585" i="1"/>
  <c r="P585" i="1" s="1"/>
  <c r="Q585" i="1" s="1"/>
  <c r="L586" i="1"/>
  <c r="P586" i="1" s="1"/>
  <c r="Q586" i="1" s="1"/>
  <c r="L587" i="1"/>
  <c r="P587" i="1" s="1"/>
  <c r="Q587" i="1" s="1"/>
  <c r="L588" i="1"/>
  <c r="P588" i="1" s="1"/>
  <c r="Q588" i="1" s="1"/>
  <c r="L589" i="1"/>
  <c r="P589" i="1" s="1"/>
  <c r="Q589" i="1" s="1"/>
  <c r="L590" i="1"/>
  <c r="P590" i="1" s="1"/>
  <c r="Q590" i="1" s="1"/>
  <c r="L591" i="1"/>
  <c r="P591" i="1" s="1"/>
  <c r="Q591" i="1" s="1"/>
  <c r="L592" i="1"/>
  <c r="P592" i="1" s="1"/>
  <c r="Q592" i="1" s="1"/>
  <c r="L593" i="1"/>
  <c r="P593" i="1" s="1"/>
  <c r="Q593" i="1" s="1"/>
  <c r="L594" i="1"/>
  <c r="P594" i="1" s="1"/>
  <c r="Q594" i="1" s="1"/>
  <c r="L595" i="1"/>
  <c r="P595" i="1" s="1"/>
  <c r="Q595" i="1" s="1"/>
  <c r="L596" i="1"/>
  <c r="P596" i="1" s="1"/>
  <c r="Q596" i="1" s="1"/>
  <c r="L597" i="1"/>
  <c r="P597" i="1" s="1"/>
  <c r="Q597" i="1" s="1"/>
  <c r="L598" i="1"/>
  <c r="P598" i="1" s="1"/>
  <c r="Q598" i="1" s="1"/>
  <c r="L599" i="1"/>
  <c r="P599" i="1" s="1"/>
  <c r="Q599" i="1" s="1"/>
  <c r="L600" i="1"/>
  <c r="P600" i="1" s="1"/>
  <c r="Q600" i="1" s="1"/>
  <c r="L601" i="1"/>
  <c r="P601" i="1" s="1"/>
  <c r="Q601" i="1" s="1"/>
  <c r="L602" i="1"/>
  <c r="P602" i="1" s="1"/>
  <c r="Q602" i="1" s="1"/>
  <c r="L603" i="1"/>
  <c r="P603" i="1" s="1"/>
  <c r="Q603" i="1" s="1"/>
  <c r="L604" i="1"/>
  <c r="P604" i="1" s="1"/>
  <c r="Q604" i="1" s="1"/>
  <c r="L605" i="1"/>
  <c r="P605" i="1" s="1"/>
  <c r="Q605" i="1" s="1"/>
  <c r="L606" i="1"/>
  <c r="P606" i="1" s="1"/>
  <c r="Q606" i="1" s="1"/>
  <c r="L607" i="1"/>
  <c r="P607" i="1" s="1"/>
  <c r="Q607" i="1" s="1"/>
  <c r="L608" i="1"/>
  <c r="P608" i="1" s="1"/>
  <c r="Q608" i="1" s="1"/>
  <c r="L609" i="1"/>
  <c r="P609" i="1" s="1"/>
  <c r="Q609" i="1" s="1"/>
  <c r="L610" i="1"/>
  <c r="P610" i="1" s="1"/>
  <c r="Q610" i="1" s="1"/>
  <c r="L611" i="1"/>
  <c r="P611" i="1" s="1"/>
  <c r="Q611" i="1" s="1"/>
  <c r="L612" i="1"/>
  <c r="P612" i="1" s="1"/>
  <c r="Q612" i="1" s="1"/>
  <c r="L613" i="1"/>
  <c r="P613" i="1" s="1"/>
  <c r="Q613" i="1" s="1"/>
  <c r="L614" i="1"/>
  <c r="P614" i="1" s="1"/>
  <c r="Q614" i="1" s="1"/>
  <c r="L615" i="1"/>
  <c r="P615" i="1" s="1"/>
  <c r="Q615" i="1" s="1"/>
  <c r="L616" i="1"/>
  <c r="P616" i="1" s="1"/>
  <c r="Q616" i="1" s="1"/>
  <c r="L617" i="1"/>
  <c r="P617" i="1" s="1"/>
  <c r="Q617" i="1" s="1"/>
  <c r="L618" i="1"/>
  <c r="P618" i="1" s="1"/>
  <c r="Q618" i="1" s="1"/>
  <c r="L619" i="1"/>
  <c r="P619" i="1" s="1"/>
  <c r="Q619" i="1" s="1"/>
  <c r="L620" i="1"/>
  <c r="P620" i="1" s="1"/>
  <c r="Q620" i="1" s="1"/>
  <c r="L621" i="1"/>
  <c r="P621" i="1" s="1"/>
  <c r="Q621" i="1" s="1"/>
  <c r="L622" i="1"/>
  <c r="P622" i="1" s="1"/>
  <c r="Q622" i="1" s="1"/>
  <c r="L623" i="1"/>
  <c r="P623" i="1" s="1"/>
  <c r="Q623" i="1" s="1"/>
  <c r="L624" i="1"/>
  <c r="P624" i="1" s="1"/>
  <c r="Q624" i="1" s="1"/>
  <c r="L625" i="1"/>
  <c r="P625" i="1" s="1"/>
  <c r="Q625" i="1" s="1"/>
  <c r="L626" i="1"/>
  <c r="P626" i="1" s="1"/>
  <c r="Q626" i="1" s="1"/>
  <c r="L627" i="1"/>
  <c r="P627" i="1" s="1"/>
  <c r="Q627" i="1" s="1"/>
  <c r="L628" i="1"/>
  <c r="P628" i="1" s="1"/>
  <c r="Q628" i="1" s="1"/>
  <c r="L629" i="1"/>
  <c r="P629" i="1" s="1"/>
  <c r="Q629" i="1" s="1"/>
  <c r="L630" i="1"/>
  <c r="P630" i="1" s="1"/>
  <c r="Q630" i="1" s="1"/>
  <c r="L631" i="1"/>
  <c r="P631" i="1" s="1"/>
  <c r="Q631" i="1" s="1"/>
  <c r="L632" i="1"/>
  <c r="P632" i="1" s="1"/>
  <c r="Q632" i="1" s="1"/>
  <c r="L633" i="1"/>
  <c r="P633" i="1" s="1"/>
  <c r="Q633" i="1" s="1"/>
  <c r="L634" i="1"/>
  <c r="P634" i="1" s="1"/>
  <c r="Q634" i="1" s="1"/>
  <c r="L635" i="1"/>
  <c r="P635" i="1" s="1"/>
  <c r="Q635" i="1" s="1"/>
  <c r="L636" i="1"/>
  <c r="P636" i="1" s="1"/>
  <c r="Q636" i="1" s="1"/>
  <c r="L637" i="1"/>
  <c r="P637" i="1" s="1"/>
  <c r="Q637" i="1" s="1"/>
  <c r="L638" i="1"/>
  <c r="P638" i="1" s="1"/>
  <c r="Q638" i="1" s="1"/>
  <c r="L639" i="1"/>
  <c r="P639" i="1" s="1"/>
  <c r="Q639" i="1" s="1"/>
  <c r="L640" i="1"/>
  <c r="P640" i="1" s="1"/>
  <c r="Q640" i="1" s="1"/>
  <c r="L641" i="1"/>
  <c r="P641" i="1" s="1"/>
  <c r="Q641" i="1" s="1"/>
  <c r="L642" i="1"/>
  <c r="P642" i="1" s="1"/>
  <c r="Q642" i="1" s="1"/>
  <c r="L643" i="1"/>
  <c r="P643" i="1" s="1"/>
  <c r="Q643" i="1" s="1"/>
  <c r="L644" i="1"/>
  <c r="P644" i="1" s="1"/>
  <c r="Q644" i="1" s="1"/>
  <c r="L645" i="1"/>
  <c r="P645" i="1" s="1"/>
  <c r="Q645" i="1" s="1"/>
  <c r="L646" i="1"/>
  <c r="P646" i="1" s="1"/>
  <c r="Q646" i="1" s="1"/>
  <c r="L647" i="1"/>
  <c r="P647" i="1" s="1"/>
  <c r="Q647" i="1" s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P23" i="1" s="1"/>
  <c r="Q23" i="1" s="1"/>
  <c r="L24" i="1"/>
  <c r="P24" i="1" s="1"/>
  <c r="Q24" i="1" s="1"/>
  <c r="L25" i="1"/>
  <c r="P25" i="1" s="1"/>
  <c r="Q25" i="1" s="1"/>
  <c r="L26" i="1"/>
  <c r="P26" i="1" s="1"/>
  <c r="Q26" i="1" s="1"/>
  <c r="L27" i="1"/>
  <c r="P27" i="1" s="1"/>
  <c r="Q27" i="1" s="1"/>
  <c r="L28" i="1"/>
  <c r="P28" i="1" s="1"/>
  <c r="Q28" i="1" s="1"/>
  <c r="L29" i="1"/>
  <c r="P29" i="1" s="1"/>
  <c r="Q29" i="1" s="1"/>
  <c r="L30" i="1"/>
  <c r="P30" i="1" s="1"/>
  <c r="Q30" i="1" s="1"/>
  <c r="R5" i="1" l="1"/>
  <c r="Q5" i="1"/>
  <c r="R6" i="1"/>
  <c r="Q6" i="1"/>
  <c r="R297" i="1"/>
  <c r="R346" i="1"/>
  <c r="R334" i="1"/>
  <c r="R326" i="1"/>
  <c r="R314" i="1"/>
  <c r="R306" i="1"/>
  <c r="R294" i="1"/>
  <c r="R282" i="1"/>
  <c r="R270" i="1"/>
  <c r="R258" i="1"/>
  <c r="R246" i="1"/>
  <c r="R238" i="1"/>
  <c r="R226" i="1"/>
  <c r="R214" i="1"/>
  <c r="R202" i="1"/>
  <c r="R190" i="1"/>
  <c r="R182" i="1"/>
  <c r="R154" i="1"/>
  <c r="R28" i="1"/>
  <c r="P20" i="1"/>
  <c r="P12" i="1"/>
  <c r="R645" i="1"/>
  <c r="R637" i="1"/>
  <c r="R629" i="1"/>
  <c r="R621" i="1"/>
  <c r="R613" i="1"/>
  <c r="R605" i="1"/>
  <c r="R601" i="1"/>
  <c r="R593" i="1"/>
  <c r="R585" i="1"/>
  <c r="R577" i="1"/>
  <c r="R569" i="1"/>
  <c r="R565" i="1"/>
  <c r="R557" i="1"/>
  <c r="R549" i="1"/>
  <c r="R537" i="1"/>
  <c r="R529" i="1"/>
  <c r="R521" i="1"/>
  <c r="R513" i="1"/>
  <c r="R505" i="1"/>
  <c r="R497" i="1"/>
  <c r="R489" i="1"/>
  <c r="R481" i="1"/>
  <c r="R473" i="1"/>
  <c r="R465" i="1"/>
  <c r="R457" i="1"/>
  <c r="R449" i="1"/>
  <c r="R441" i="1"/>
  <c r="R433" i="1"/>
  <c r="R425" i="1"/>
  <c r="R417" i="1"/>
  <c r="R409" i="1"/>
  <c r="R401" i="1"/>
  <c r="R393" i="1"/>
  <c r="R389" i="1"/>
  <c r="R381" i="1"/>
  <c r="R373" i="1"/>
  <c r="R365" i="1"/>
  <c r="R361" i="1"/>
  <c r="R357" i="1"/>
  <c r="R349" i="1"/>
  <c r="R341" i="1"/>
  <c r="R337" i="1"/>
  <c r="R329" i="1"/>
  <c r="R325" i="1"/>
  <c r="R321" i="1"/>
  <c r="R317" i="1"/>
  <c r="R313" i="1"/>
  <c r="R309" i="1"/>
  <c r="R305" i="1"/>
  <c r="R301" i="1"/>
  <c r="R285" i="1"/>
  <c r="R25" i="1"/>
  <c r="P17" i="1"/>
  <c r="P9" i="1"/>
  <c r="R642" i="1"/>
  <c r="R634" i="1"/>
  <c r="R626" i="1"/>
  <c r="R618" i="1"/>
  <c r="R610" i="1"/>
  <c r="R602" i="1"/>
  <c r="R594" i="1"/>
  <c r="R586" i="1"/>
  <c r="R578" i="1"/>
  <c r="R570" i="1"/>
  <c r="R562" i="1"/>
  <c r="R554" i="1"/>
  <c r="R546" i="1"/>
  <c r="R538" i="1"/>
  <c r="R534" i="1"/>
  <c r="R526" i="1"/>
  <c r="R518" i="1"/>
  <c r="R510" i="1"/>
  <c r="R502" i="1"/>
  <c r="R494" i="1"/>
  <c r="R486" i="1"/>
  <c r="R478" i="1"/>
  <c r="R474" i="1"/>
  <c r="R466" i="1"/>
  <c r="R458" i="1"/>
  <c r="R450" i="1"/>
  <c r="R442" i="1"/>
  <c r="R434" i="1"/>
  <c r="R426" i="1"/>
  <c r="R418" i="1"/>
  <c r="R414" i="1"/>
  <c r="R406" i="1"/>
  <c r="R398" i="1"/>
  <c r="R390" i="1"/>
  <c r="R382" i="1"/>
  <c r="R374" i="1"/>
  <c r="R366" i="1"/>
  <c r="R358" i="1"/>
  <c r="R350" i="1"/>
  <c r="R342" i="1"/>
  <c r="R330" i="1"/>
  <c r="R318" i="1"/>
  <c r="R302" i="1"/>
  <c r="R290" i="1"/>
  <c r="R278" i="1"/>
  <c r="R266" i="1"/>
  <c r="R254" i="1"/>
  <c r="R242" i="1"/>
  <c r="R230" i="1"/>
  <c r="R218" i="1"/>
  <c r="R206" i="1"/>
  <c r="R194" i="1"/>
  <c r="R178" i="1"/>
  <c r="R150" i="1"/>
  <c r="R24" i="1"/>
  <c r="P16" i="1"/>
  <c r="P8" i="1"/>
  <c r="R641" i="1"/>
  <c r="R633" i="1"/>
  <c r="R625" i="1"/>
  <c r="R617" i="1"/>
  <c r="R609" i="1"/>
  <c r="R597" i="1"/>
  <c r="R589" i="1"/>
  <c r="R581" i="1"/>
  <c r="R573" i="1"/>
  <c r="R561" i="1"/>
  <c r="R553" i="1"/>
  <c r="R545" i="1"/>
  <c r="R541" i="1"/>
  <c r="R533" i="1"/>
  <c r="R525" i="1"/>
  <c r="R517" i="1"/>
  <c r="R509" i="1"/>
  <c r="R501" i="1"/>
  <c r="R493" i="1"/>
  <c r="R485" i="1"/>
  <c r="R477" i="1"/>
  <c r="R469" i="1"/>
  <c r="R461" i="1"/>
  <c r="R453" i="1"/>
  <c r="R445" i="1"/>
  <c r="R437" i="1"/>
  <c r="R429" i="1"/>
  <c r="R421" i="1"/>
  <c r="R413" i="1"/>
  <c r="R405" i="1"/>
  <c r="R397" i="1"/>
  <c r="R385" i="1"/>
  <c r="R377" i="1"/>
  <c r="R369" i="1"/>
  <c r="R353" i="1"/>
  <c r="R345" i="1"/>
  <c r="R333" i="1"/>
  <c r="R293" i="1"/>
  <c r="R29" i="1"/>
  <c r="P21" i="1"/>
  <c r="P13" i="1"/>
  <c r="R646" i="1"/>
  <c r="R638" i="1"/>
  <c r="R630" i="1"/>
  <c r="R622" i="1"/>
  <c r="R614" i="1"/>
  <c r="R606" i="1"/>
  <c r="R598" i="1"/>
  <c r="R590" i="1"/>
  <c r="R582" i="1"/>
  <c r="R574" i="1"/>
  <c r="R566" i="1"/>
  <c r="R558" i="1"/>
  <c r="R550" i="1"/>
  <c r="R542" i="1"/>
  <c r="R530" i="1"/>
  <c r="R522" i="1"/>
  <c r="R514" i="1"/>
  <c r="R506" i="1"/>
  <c r="R498" i="1"/>
  <c r="R490" i="1"/>
  <c r="R482" i="1"/>
  <c r="R470" i="1"/>
  <c r="R462" i="1"/>
  <c r="R454" i="1"/>
  <c r="R446" i="1"/>
  <c r="R438" i="1"/>
  <c r="R430" i="1"/>
  <c r="R422" i="1"/>
  <c r="R410" i="1"/>
  <c r="R402" i="1"/>
  <c r="R394" i="1"/>
  <c r="R386" i="1"/>
  <c r="R378" i="1"/>
  <c r="R370" i="1"/>
  <c r="R362" i="1"/>
  <c r="R354" i="1"/>
  <c r="R338" i="1"/>
  <c r="R322" i="1"/>
  <c r="R310" i="1"/>
  <c r="R298" i="1"/>
  <c r="R286" i="1"/>
  <c r="R274" i="1"/>
  <c r="R262" i="1"/>
  <c r="R250" i="1"/>
  <c r="R234" i="1"/>
  <c r="R222" i="1"/>
  <c r="R210" i="1"/>
  <c r="R198" i="1"/>
  <c r="R186" i="1"/>
  <c r="R174" i="1"/>
  <c r="R170" i="1"/>
  <c r="R166" i="1"/>
  <c r="R162" i="1"/>
  <c r="R158" i="1"/>
  <c r="R146" i="1"/>
  <c r="R142" i="1"/>
  <c r="R138" i="1"/>
  <c r="R134" i="1"/>
  <c r="R130" i="1"/>
  <c r="R126" i="1"/>
  <c r="R122" i="1"/>
  <c r="R118" i="1"/>
  <c r="R114" i="1"/>
  <c r="R110" i="1"/>
  <c r="R106" i="1"/>
  <c r="R102" i="1"/>
  <c r="R98" i="1"/>
  <c r="R94" i="1"/>
  <c r="R90" i="1"/>
  <c r="R86" i="1"/>
  <c r="R82" i="1"/>
  <c r="R78" i="1"/>
  <c r="R74" i="1"/>
  <c r="R70" i="1"/>
  <c r="R66" i="1"/>
  <c r="R62" i="1"/>
  <c r="R58" i="1"/>
  <c r="R54" i="1"/>
  <c r="R50" i="1"/>
  <c r="R46" i="1"/>
  <c r="R42" i="1"/>
  <c r="R38" i="1"/>
  <c r="R34" i="1"/>
  <c r="P940" i="1"/>
  <c r="P936" i="1"/>
  <c r="P932" i="1"/>
  <c r="P928" i="1"/>
  <c r="P924" i="1"/>
  <c r="P920" i="1"/>
  <c r="P916" i="1"/>
  <c r="P912" i="1"/>
  <c r="P908" i="1"/>
  <c r="P904" i="1"/>
  <c r="P900" i="1"/>
  <c r="P896" i="1"/>
  <c r="P892" i="1"/>
  <c r="P888" i="1"/>
  <c r="P884" i="1"/>
  <c r="P880" i="1"/>
  <c r="P876" i="1"/>
  <c r="P872" i="1"/>
  <c r="P868" i="1"/>
  <c r="P864" i="1"/>
  <c r="P860" i="1"/>
  <c r="P856" i="1"/>
  <c r="P852" i="1"/>
  <c r="P848" i="1"/>
  <c r="P844" i="1"/>
  <c r="P840" i="1"/>
  <c r="P836" i="1"/>
  <c r="P832" i="1"/>
  <c r="P828" i="1"/>
  <c r="P824" i="1"/>
  <c r="P820" i="1"/>
  <c r="P816" i="1"/>
  <c r="P812" i="1"/>
  <c r="P808" i="1"/>
  <c r="P804" i="1"/>
  <c r="P800" i="1"/>
  <c r="P796" i="1"/>
  <c r="P792" i="1"/>
  <c r="R277" i="1"/>
  <c r="R269" i="1"/>
  <c r="R261" i="1"/>
  <c r="R253" i="1"/>
  <c r="R245" i="1"/>
  <c r="R237" i="1"/>
  <c r="R229" i="1"/>
  <c r="R221" i="1"/>
  <c r="R213" i="1"/>
  <c r="R205" i="1"/>
  <c r="R197" i="1"/>
  <c r="R189" i="1"/>
  <c r="R181" i="1"/>
  <c r="R173" i="1"/>
  <c r="R165" i="1"/>
  <c r="R157" i="1"/>
  <c r="R149" i="1"/>
  <c r="R141" i="1"/>
  <c r="R133" i="1"/>
  <c r="R121" i="1"/>
  <c r="R113" i="1"/>
  <c r="R109" i="1"/>
  <c r="R101" i="1"/>
  <c r="R89" i="1"/>
  <c r="R81" i="1"/>
  <c r="R73" i="1"/>
  <c r="R65" i="1"/>
  <c r="R57" i="1"/>
  <c r="R49" i="1"/>
  <c r="R41" i="1"/>
  <c r="R33" i="1"/>
  <c r="P935" i="1"/>
  <c r="P923" i="1"/>
  <c r="P915" i="1"/>
  <c r="P907" i="1"/>
  <c r="P899" i="1"/>
  <c r="P891" i="1"/>
  <c r="P879" i="1"/>
  <c r="P875" i="1"/>
  <c r="P867" i="1"/>
  <c r="P859" i="1"/>
  <c r="P851" i="1"/>
  <c r="P843" i="1"/>
  <c r="P835" i="1"/>
  <c r="P823" i="1"/>
  <c r="P815" i="1"/>
  <c r="P807" i="1"/>
  <c r="P799" i="1"/>
  <c r="P791" i="1"/>
  <c r="P783" i="1"/>
  <c r="P775" i="1"/>
  <c r="R767" i="1"/>
  <c r="R759" i="1"/>
  <c r="R751" i="1"/>
  <c r="R739" i="1"/>
  <c r="R731" i="1"/>
  <c r="R723" i="1"/>
  <c r="R715" i="1"/>
  <c r="R707" i="1"/>
  <c r="R659" i="1"/>
  <c r="R655" i="1"/>
  <c r="P1698" i="1"/>
  <c r="P1690" i="1"/>
  <c r="P1682" i="1"/>
  <c r="P1674" i="1"/>
  <c r="P1666" i="1"/>
  <c r="P1658" i="1"/>
  <c r="P1650" i="1"/>
  <c r="P1642" i="1"/>
  <c r="P1634" i="1"/>
  <c r="P1626" i="1"/>
  <c r="P1618" i="1"/>
  <c r="P1610" i="1"/>
  <c r="P1602" i="1"/>
  <c r="P1594" i="1"/>
  <c r="P1586" i="1"/>
  <c r="P1578" i="1"/>
  <c r="P1570" i="1"/>
  <c r="P1562" i="1"/>
  <c r="P1554" i="1"/>
  <c r="P1546" i="1"/>
  <c r="P1538" i="1"/>
  <c r="P1530" i="1"/>
  <c r="P1522" i="1"/>
  <c r="P1514" i="1"/>
  <c r="P1506" i="1"/>
  <c r="P1498" i="1"/>
  <c r="P1490" i="1"/>
  <c r="P1482" i="1"/>
  <c r="P1474" i="1"/>
  <c r="P1466" i="1"/>
  <c r="P1458" i="1"/>
  <c r="P1450" i="1"/>
  <c r="P1442" i="1"/>
  <c r="P1434" i="1"/>
  <c r="P1426" i="1"/>
  <c r="P1418" i="1"/>
  <c r="P1414" i="1"/>
  <c r="P1406" i="1"/>
  <c r="P1398" i="1"/>
  <c r="P1390" i="1"/>
  <c r="P1378" i="1"/>
  <c r="P1370" i="1"/>
  <c r="P1362" i="1"/>
  <c r="P1354" i="1"/>
  <c r="P1346" i="1"/>
  <c r="P1338" i="1"/>
  <c r="P1330" i="1"/>
  <c r="P1322" i="1"/>
  <c r="P1314" i="1"/>
  <c r="P1306" i="1"/>
  <c r="P1298" i="1"/>
  <c r="P1290" i="1"/>
  <c r="P1282" i="1"/>
  <c r="P1274" i="1"/>
  <c r="P1266" i="1"/>
  <c r="P1258" i="1"/>
  <c r="P1250" i="1"/>
  <c r="P1238" i="1"/>
  <c r="P1230" i="1"/>
  <c r="P1222" i="1"/>
  <c r="P1214" i="1"/>
  <c r="P1206" i="1"/>
  <c r="P1198" i="1"/>
  <c r="P1190" i="1"/>
  <c r="P1182" i="1"/>
  <c r="P1174" i="1"/>
  <c r="P1166" i="1"/>
  <c r="P1158" i="1"/>
  <c r="P1150" i="1"/>
  <c r="P1142" i="1"/>
  <c r="P1134" i="1"/>
  <c r="P1126" i="1"/>
  <c r="P1122" i="1"/>
  <c r="P1114" i="1"/>
  <c r="P1106" i="1"/>
  <c r="P1098" i="1"/>
  <c r="P1090" i="1"/>
  <c r="P1082" i="1"/>
  <c r="P1074" i="1"/>
  <c r="P1066" i="1"/>
  <c r="P1058" i="1"/>
  <c r="P1050" i="1"/>
  <c r="R1042" i="1"/>
  <c r="P1034" i="1"/>
  <c r="P1022" i="1"/>
  <c r="P1014" i="1"/>
  <c r="P1006" i="1"/>
  <c r="P998" i="1"/>
  <c r="P990" i="1"/>
  <c r="P982" i="1"/>
  <c r="P974" i="1"/>
  <c r="P966" i="1"/>
  <c r="P958" i="1"/>
  <c r="P950" i="1"/>
  <c r="P942" i="1"/>
  <c r="P1902" i="1"/>
  <c r="P1894" i="1"/>
  <c r="P1882" i="1"/>
  <c r="P1874" i="1"/>
  <c r="P1866" i="1"/>
  <c r="P1862" i="1"/>
  <c r="P1854" i="1"/>
  <c r="P1842" i="1"/>
  <c r="P1838" i="1"/>
  <c r="P1830" i="1"/>
  <c r="P1822" i="1"/>
  <c r="P1814" i="1"/>
  <c r="P1806" i="1"/>
  <c r="P1798" i="1"/>
  <c r="P1790" i="1"/>
  <c r="P1782" i="1"/>
  <c r="P1774" i="1"/>
  <c r="P1766" i="1"/>
  <c r="P1758" i="1"/>
  <c r="P1750" i="1"/>
  <c r="P1742" i="1"/>
  <c r="P1722" i="1"/>
  <c r="P2044" i="1"/>
  <c r="P2036" i="1"/>
  <c r="P2028" i="1"/>
  <c r="P2020" i="1"/>
  <c r="P2012" i="1"/>
  <c r="P2004" i="1"/>
  <c r="P1996" i="1"/>
  <c r="P1992" i="1"/>
  <c r="P1984" i="1"/>
  <c r="P1976" i="1"/>
  <c r="P1968" i="1"/>
  <c r="P1960" i="1"/>
  <c r="P1952" i="1"/>
  <c r="P1944" i="1"/>
  <c r="P1936" i="1"/>
  <c r="P1928" i="1"/>
  <c r="P1920" i="1"/>
  <c r="P1912" i="1"/>
  <c r="R27" i="1"/>
  <c r="R23" i="1"/>
  <c r="P19" i="1"/>
  <c r="P15" i="1"/>
  <c r="P11" i="1"/>
  <c r="P7" i="1"/>
  <c r="R644" i="1"/>
  <c r="R640" i="1"/>
  <c r="R636" i="1"/>
  <c r="R632" i="1"/>
  <c r="R628" i="1"/>
  <c r="R624" i="1"/>
  <c r="R620" i="1"/>
  <c r="R616" i="1"/>
  <c r="R612" i="1"/>
  <c r="R608" i="1"/>
  <c r="R604" i="1"/>
  <c r="R600" i="1"/>
  <c r="R596" i="1"/>
  <c r="R592" i="1"/>
  <c r="R588" i="1"/>
  <c r="R584" i="1"/>
  <c r="R580" i="1"/>
  <c r="R576" i="1"/>
  <c r="R572" i="1"/>
  <c r="R568" i="1"/>
  <c r="R564" i="1"/>
  <c r="R560" i="1"/>
  <c r="R556" i="1"/>
  <c r="R552" i="1"/>
  <c r="R548" i="1"/>
  <c r="R544" i="1"/>
  <c r="R540" i="1"/>
  <c r="R536" i="1"/>
  <c r="R532" i="1"/>
  <c r="R528" i="1"/>
  <c r="R524" i="1"/>
  <c r="R520" i="1"/>
  <c r="R516" i="1"/>
  <c r="R512" i="1"/>
  <c r="R508" i="1"/>
  <c r="R504" i="1"/>
  <c r="R500" i="1"/>
  <c r="R496" i="1"/>
  <c r="R492" i="1"/>
  <c r="R488" i="1"/>
  <c r="R484" i="1"/>
  <c r="R480" i="1"/>
  <c r="R476" i="1"/>
  <c r="R472" i="1"/>
  <c r="R468" i="1"/>
  <c r="R464" i="1"/>
  <c r="R460" i="1"/>
  <c r="R456" i="1"/>
  <c r="R452" i="1"/>
  <c r="R448" i="1"/>
  <c r="R444" i="1"/>
  <c r="R440" i="1"/>
  <c r="R436" i="1"/>
  <c r="R432" i="1"/>
  <c r="R428" i="1"/>
  <c r="R424" i="1"/>
  <c r="R420" i="1"/>
  <c r="R416" i="1"/>
  <c r="R412" i="1"/>
  <c r="R408" i="1"/>
  <c r="R404" i="1"/>
  <c r="R400" i="1"/>
  <c r="R396" i="1"/>
  <c r="R392" i="1"/>
  <c r="R388" i="1"/>
  <c r="R384" i="1"/>
  <c r="R380" i="1"/>
  <c r="R376" i="1"/>
  <c r="R372" i="1"/>
  <c r="R368" i="1"/>
  <c r="R364" i="1"/>
  <c r="R360" i="1"/>
  <c r="R356" i="1"/>
  <c r="R352" i="1"/>
  <c r="R348" i="1"/>
  <c r="R344" i="1"/>
  <c r="R340" i="1"/>
  <c r="R336" i="1"/>
  <c r="R332" i="1"/>
  <c r="R328" i="1"/>
  <c r="R324" i="1"/>
  <c r="R320" i="1"/>
  <c r="R316" i="1"/>
  <c r="R312" i="1"/>
  <c r="R308" i="1"/>
  <c r="R304" i="1"/>
  <c r="R300" i="1"/>
  <c r="R296" i="1"/>
  <c r="R292" i="1"/>
  <c r="R288" i="1"/>
  <c r="R284" i="1"/>
  <c r="R280" i="1"/>
  <c r="R276" i="1"/>
  <c r="R272" i="1"/>
  <c r="R268" i="1"/>
  <c r="R264" i="1"/>
  <c r="R260" i="1"/>
  <c r="R256" i="1"/>
  <c r="R252" i="1"/>
  <c r="R248" i="1"/>
  <c r="R244" i="1"/>
  <c r="R240" i="1"/>
  <c r="R236" i="1"/>
  <c r="R232" i="1"/>
  <c r="R228" i="1"/>
  <c r="R224" i="1"/>
  <c r="R220" i="1"/>
  <c r="R216" i="1"/>
  <c r="R212" i="1"/>
  <c r="R208" i="1"/>
  <c r="R204" i="1"/>
  <c r="R200" i="1"/>
  <c r="R196" i="1"/>
  <c r="R192" i="1"/>
  <c r="R188" i="1"/>
  <c r="R184" i="1"/>
  <c r="R180" i="1"/>
  <c r="R176" i="1"/>
  <c r="R172" i="1"/>
  <c r="R168" i="1"/>
  <c r="R164" i="1"/>
  <c r="R160" i="1"/>
  <c r="R156" i="1"/>
  <c r="R152" i="1"/>
  <c r="R148" i="1"/>
  <c r="R144" i="1"/>
  <c r="R140" i="1"/>
  <c r="R136" i="1"/>
  <c r="R132" i="1"/>
  <c r="R128" i="1"/>
  <c r="R124" i="1"/>
  <c r="R120" i="1"/>
  <c r="R116" i="1"/>
  <c r="R112" i="1"/>
  <c r="R108" i="1"/>
  <c r="R104" i="1"/>
  <c r="R100" i="1"/>
  <c r="R96" i="1"/>
  <c r="R92" i="1"/>
  <c r="R88" i="1"/>
  <c r="R84" i="1"/>
  <c r="R80" i="1"/>
  <c r="R76" i="1"/>
  <c r="R72" i="1"/>
  <c r="R68" i="1"/>
  <c r="R64" i="1"/>
  <c r="R60" i="1"/>
  <c r="R56" i="1"/>
  <c r="R52" i="1"/>
  <c r="R48" i="1"/>
  <c r="R44" i="1"/>
  <c r="R40" i="1"/>
  <c r="R36" i="1"/>
  <c r="R32" i="1"/>
  <c r="P938" i="1"/>
  <c r="P934" i="1"/>
  <c r="P930" i="1"/>
  <c r="P926" i="1"/>
  <c r="P922" i="1"/>
  <c r="P918" i="1"/>
  <c r="P914" i="1"/>
  <c r="P910" i="1"/>
  <c r="P906" i="1"/>
  <c r="P902" i="1"/>
  <c r="P898" i="1"/>
  <c r="P894" i="1"/>
  <c r="P890" i="1"/>
  <c r="P886" i="1"/>
  <c r="P882" i="1"/>
  <c r="P878" i="1"/>
  <c r="P874" i="1"/>
  <c r="P870" i="1"/>
  <c r="P866" i="1"/>
  <c r="P862" i="1"/>
  <c r="P858" i="1"/>
  <c r="P854" i="1"/>
  <c r="P850" i="1"/>
  <c r="P846" i="1"/>
  <c r="P842" i="1"/>
  <c r="P838" i="1"/>
  <c r="P834" i="1"/>
  <c r="P830" i="1"/>
  <c r="P826" i="1"/>
  <c r="P822" i="1"/>
  <c r="P818" i="1"/>
  <c r="P814" i="1"/>
  <c r="P810" i="1"/>
  <c r="P806" i="1"/>
  <c r="P802" i="1"/>
  <c r="P798" i="1"/>
  <c r="P794" i="1"/>
  <c r="P790" i="1"/>
  <c r="P786" i="1"/>
  <c r="P782" i="1"/>
  <c r="P778" i="1"/>
  <c r="R774" i="1"/>
  <c r="R770" i="1"/>
  <c r="R766" i="1"/>
  <c r="R762" i="1"/>
  <c r="R758" i="1"/>
  <c r="R754" i="1"/>
  <c r="R750" i="1"/>
  <c r="R746" i="1"/>
  <c r="R742" i="1"/>
  <c r="R738" i="1"/>
  <c r="R734" i="1"/>
  <c r="R730" i="1"/>
  <c r="R726" i="1"/>
  <c r="R722" i="1"/>
  <c r="R718" i="1"/>
  <c r="R714" i="1"/>
  <c r="R710" i="1"/>
  <c r="R706" i="1"/>
  <c r="R702" i="1"/>
  <c r="R698" i="1"/>
  <c r="R694" i="1"/>
  <c r="R690" i="1"/>
  <c r="R686" i="1"/>
  <c r="R682" i="1"/>
  <c r="R678" i="1"/>
  <c r="R674" i="1"/>
  <c r="R670" i="1"/>
  <c r="R666" i="1"/>
  <c r="R662" i="1"/>
  <c r="R658" i="1"/>
  <c r="R654" i="1"/>
  <c r="R650" i="1"/>
  <c r="P1697" i="1"/>
  <c r="P1693" i="1"/>
  <c r="P1689" i="1"/>
  <c r="P1685" i="1"/>
  <c r="P1681" i="1"/>
  <c r="P1677" i="1"/>
  <c r="P1673" i="1"/>
  <c r="P1669" i="1"/>
  <c r="P1665" i="1"/>
  <c r="P1661" i="1"/>
  <c r="P1657" i="1"/>
  <c r="P1653" i="1"/>
  <c r="P1649" i="1"/>
  <c r="P1645" i="1"/>
  <c r="P1641" i="1"/>
  <c r="P1637" i="1"/>
  <c r="P1633" i="1"/>
  <c r="P1629" i="1"/>
  <c r="P1625" i="1"/>
  <c r="P1621" i="1"/>
  <c r="P1617" i="1"/>
  <c r="P1613" i="1"/>
  <c r="P1609" i="1"/>
  <c r="P1605" i="1"/>
  <c r="P1601" i="1"/>
  <c r="P1597" i="1"/>
  <c r="P1593" i="1"/>
  <c r="P1589" i="1"/>
  <c r="P1585" i="1"/>
  <c r="P1581" i="1"/>
  <c r="P1577" i="1"/>
  <c r="P1573" i="1"/>
  <c r="P1569" i="1"/>
  <c r="P1565" i="1"/>
  <c r="P1561" i="1"/>
  <c r="P1557" i="1"/>
  <c r="P1553" i="1"/>
  <c r="P1549" i="1"/>
  <c r="P1545" i="1"/>
  <c r="P1541" i="1"/>
  <c r="P1537" i="1"/>
  <c r="P1533" i="1"/>
  <c r="P1529" i="1"/>
  <c r="P1525" i="1"/>
  <c r="P1521" i="1"/>
  <c r="P1517" i="1"/>
  <c r="P1513" i="1"/>
  <c r="P1509" i="1"/>
  <c r="P1505" i="1"/>
  <c r="P1501" i="1"/>
  <c r="P1497" i="1"/>
  <c r="P1493" i="1"/>
  <c r="P1489" i="1"/>
  <c r="P1485" i="1"/>
  <c r="P1481" i="1"/>
  <c r="P1477" i="1"/>
  <c r="P1473" i="1"/>
  <c r="P1469" i="1"/>
  <c r="P1465" i="1"/>
  <c r="P1461" i="1"/>
  <c r="P1457" i="1"/>
  <c r="P1453" i="1"/>
  <c r="P1449" i="1"/>
  <c r="P1445" i="1"/>
  <c r="P1441" i="1"/>
  <c r="P1437" i="1"/>
  <c r="P1433" i="1"/>
  <c r="P1429" i="1"/>
  <c r="P1425" i="1"/>
  <c r="P1421" i="1"/>
  <c r="P1417" i="1"/>
  <c r="P1413" i="1"/>
  <c r="P1409" i="1"/>
  <c r="P1405" i="1"/>
  <c r="P1401" i="1"/>
  <c r="P1397" i="1"/>
  <c r="P1393" i="1"/>
  <c r="P1389" i="1"/>
  <c r="P1385" i="1"/>
  <c r="P1381" i="1"/>
  <c r="P1377" i="1"/>
  <c r="R289" i="1"/>
  <c r="R281" i="1"/>
  <c r="R273" i="1"/>
  <c r="R265" i="1"/>
  <c r="R257" i="1"/>
  <c r="R249" i="1"/>
  <c r="R241" i="1"/>
  <c r="R233" i="1"/>
  <c r="R225" i="1"/>
  <c r="R217" i="1"/>
  <c r="R209" i="1"/>
  <c r="R201" i="1"/>
  <c r="R193" i="1"/>
  <c r="R185" i="1"/>
  <c r="R177" i="1"/>
  <c r="R169" i="1"/>
  <c r="R161" i="1"/>
  <c r="R153" i="1"/>
  <c r="R145" i="1"/>
  <c r="R137" i="1"/>
  <c r="R129" i="1"/>
  <c r="R125" i="1"/>
  <c r="R117" i="1"/>
  <c r="R105" i="1"/>
  <c r="R97" i="1"/>
  <c r="R93" i="1"/>
  <c r="R85" i="1"/>
  <c r="R77" i="1"/>
  <c r="R69" i="1"/>
  <c r="R61" i="1"/>
  <c r="R53" i="1"/>
  <c r="R45" i="1"/>
  <c r="R37" i="1"/>
  <c r="P939" i="1"/>
  <c r="P931" i="1"/>
  <c r="P927" i="1"/>
  <c r="P919" i="1"/>
  <c r="P911" i="1"/>
  <c r="P903" i="1"/>
  <c r="P895" i="1"/>
  <c r="P887" i="1"/>
  <c r="P883" i="1"/>
  <c r="P871" i="1"/>
  <c r="P863" i="1"/>
  <c r="P855" i="1"/>
  <c r="P847" i="1"/>
  <c r="P839" i="1"/>
  <c r="P831" i="1"/>
  <c r="P827" i="1"/>
  <c r="P819" i="1"/>
  <c r="P811" i="1"/>
  <c r="P803" i="1"/>
  <c r="P795" i="1"/>
  <c r="P787" i="1"/>
  <c r="P779" i="1"/>
  <c r="R771" i="1"/>
  <c r="R763" i="1"/>
  <c r="R755" i="1"/>
  <c r="R747" i="1"/>
  <c r="R743" i="1"/>
  <c r="R735" i="1"/>
  <c r="R727" i="1"/>
  <c r="R719" i="1"/>
  <c r="R711" i="1"/>
  <c r="R703" i="1"/>
  <c r="R699" i="1"/>
  <c r="R695" i="1"/>
  <c r="R691" i="1"/>
  <c r="R687" i="1"/>
  <c r="R683" i="1"/>
  <c r="R679" i="1"/>
  <c r="R675" i="1"/>
  <c r="R671" i="1"/>
  <c r="R667" i="1"/>
  <c r="R663" i="1"/>
  <c r="R651" i="1"/>
  <c r="P1694" i="1"/>
  <c r="P1686" i="1"/>
  <c r="P1678" i="1"/>
  <c r="P1670" i="1"/>
  <c r="P1662" i="1"/>
  <c r="P1654" i="1"/>
  <c r="P1646" i="1"/>
  <c r="P1638" i="1"/>
  <c r="P1630" i="1"/>
  <c r="P1622" i="1"/>
  <c r="P1614" i="1"/>
  <c r="P1606" i="1"/>
  <c r="P1598" i="1"/>
  <c r="P1590" i="1"/>
  <c r="P1582" i="1"/>
  <c r="P1574" i="1"/>
  <c r="P1566" i="1"/>
  <c r="P1558" i="1"/>
  <c r="P1550" i="1"/>
  <c r="P1542" i="1"/>
  <c r="P1534" i="1"/>
  <c r="P1526" i="1"/>
  <c r="P1518" i="1"/>
  <c r="P1510" i="1"/>
  <c r="P1502" i="1"/>
  <c r="P1494" i="1"/>
  <c r="P1486" i="1"/>
  <c r="P1478" i="1"/>
  <c r="P1470" i="1"/>
  <c r="P1462" i="1"/>
  <c r="P1454" i="1"/>
  <c r="P1446" i="1"/>
  <c r="P1438" i="1"/>
  <c r="P1430" i="1"/>
  <c r="P1422" i="1"/>
  <c r="P1410" i="1"/>
  <c r="P1402" i="1"/>
  <c r="P1394" i="1"/>
  <c r="P1386" i="1"/>
  <c r="P1382" i="1"/>
  <c r="P1374" i="1"/>
  <c r="P1366" i="1"/>
  <c r="P1358" i="1"/>
  <c r="P1350" i="1"/>
  <c r="P1342" i="1"/>
  <c r="P1334" i="1"/>
  <c r="P1326" i="1"/>
  <c r="P1318" i="1"/>
  <c r="P1310" i="1"/>
  <c r="P1302" i="1"/>
  <c r="P1294" i="1"/>
  <c r="P1286" i="1"/>
  <c r="P1278" i="1"/>
  <c r="P1270" i="1"/>
  <c r="P1262" i="1"/>
  <c r="P1254" i="1"/>
  <c r="P1246" i="1"/>
  <c r="P1242" i="1"/>
  <c r="P1234" i="1"/>
  <c r="P1226" i="1"/>
  <c r="P1218" i="1"/>
  <c r="P1210" i="1"/>
  <c r="P1202" i="1"/>
  <c r="P1194" i="1"/>
  <c r="P1186" i="1"/>
  <c r="P1178" i="1"/>
  <c r="P1170" i="1"/>
  <c r="P1162" i="1"/>
  <c r="P1154" i="1"/>
  <c r="P1146" i="1"/>
  <c r="P1138" i="1"/>
  <c r="P1130" i="1"/>
  <c r="P1118" i="1"/>
  <c r="P1110" i="1"/>
  <c r="P1102" i="1"/>
  <c r="P1094" i="1"/>
  <c r="P1086" i="1"/>
  <c r="P1078" i="1"/>
  <c r="P1070" i="1"/>
  <c r="P1062" i="1"/>
  <c r="P1054" i="1"/>
  <c r="R1046" i="1"/>
  <c r="R1038" i="1"/>
  <c r="P1030" i="1"/>
  <c r="P1026" i="1"/>
  <c r="P1018" i="1"/>
  <c r="P1010" i="1"/>
  <c r="P1002" i="1"/>
  <c r="P994" i="1"/>
  <c r="P986" i="1"/>
  <c r="P978" i="1"/>
  <c r="P970" i="1"/>
  <c r="P962" i="1"/>
  <c r="P954" i="1"/>
  <c r="P946" i="1"/>
  <c r="P1906" i="1"/>
  <c r="P1898" i="1"/>
  <c r="P1890" i="1"/>
  <c r="P1886" i="1"/>
  <c r="P1878" i="1"/>
  <c r="P1870" i="1"/>
  <c r="P1858" i="1"/>
  <c r="P1850" i="1"/>
  <c r="P1846" i="1"/>
  <c r="P1834" i="1"/>
  <c r="P1826" i="1"/>
  <c r="P1818" i="1"/>
  <c r="P1810" i="1"/>
  <c r="P1802" i="1"/>
  <c r="P1794" i="1"/>
  <c r="P1786" i="1"/>
  <c r="P1778" i="1"/>
  <c r="P1770" i="1"/>
  <c r="P1762" i="1"/>
  <c r="P1754" i="1"/>
  <c r="P1746" i="1"/>
  <c r="P1738" i="1"/>
  <c r="P1734" i="1"/>
  <c r="P1730" i="1"/>
  <c r="P1726" i="1"/>
  <c r="P1718" i="1"/>
  <c r="P1714" i="1"/>
  <c r="P1710" i="1"/>
  <c r="P1706" i="1"/>
  <c r="P1702" i="1"/>
  <c r="P2268" i="1"/>
  <c r="P2264" i="1"/>
  <c r="P2260" i="1"/>
  <c r="P2256" i="1"/>
  <c r="P2252" i="1"/>
  <c r="P2248" i="1"/>
  <c r="P2244" i="1"/>
  <c r="P2240" i="1"/>
  <c r="P2236" i="1"/>
  <c r="P2232" i="1"/>
  <c r="P2228" i="1"/>
  <c r="P2224" i="1"/>
  <c r="P2220" i="1"/>
  <c r="P2216" i="1"/>
  <c r="P2212" i="1"/>
  <c r="P2208" i="1"/>
  <c r="P2204" i="1"/>
  <c r="P2200" i="1"/>
  <c r="P2196" i="1"/>
  <c r="P2192" i="1"/>
  <c r="P2188" i="1"/>
  <c r="P2184" i="1"/>
  <c r="P2180" i="1"/>
  <c r="P2176" i="1"/>
  <c r="P2172" i="1"/>
  <c r="P2168" i="1"/>
  <c r="P2164" i="1"/>
  <c r="P2160" i="1"/>
  <c r="P2156" i="1"/>
  <c r="P2152" i="1"/>
  <c r="P2148" i="1"/>
  <c r="P2144" i="1"/>
  <c r="P2140" i="1"/>
  <c r="P2136" i="1"/>
  <c r="P2132" i="1"/>
  <c r="P2128" i="1"/>
  <c r="P2124" i="1"/>
  <c r="P2120" i="1"/>
  <c r="P2116" i="1"/>
  <c r="P2112" i="1"/>
  <c r="P2108" i="1"/>
  <c r="P2104" i="1"/>
  <c r="P2100" i="1"/>
  <c r="P2096" i="1"/>
  <c r="P2092" i="1"/>
  <c r="P2088" i="1"/>
  <c r="P2084" i="1"/>
  <c r="P2080" i="1"/>
  <c r="P2076" i="1"/>
  <c r="P2072" i="1"/>
  <c r="P2068" i="1"/>
  <c r="P2064" i="1"/>
  <c r="P2060" i="1"/>
  <c r="P2056" i="1"/>
  <c r="P2052" i="1"/>
  <c r="P2048" i="1"/>
  <c r="P2040" i="1"/>
  <c r="P2032" i="1"/>
  <c r="P2024" i="1"/>
  <c r="P2016" i="1"/>
  <c r="P2008" i="1"/>
  <c r="P2000" i="1"/>
  <c r="P1988" i="1"/>
  <c r="P1980" i="1"/>
  <c r="P1972" i="1"/>
  <c r="P1964" i="1"/>
  <c r="P1956" i="1"/>
  <c r="P1948" i="1"/>
  <c r="P1940" i="1"/>
  <c r="P1932" i="1"/>
  <c r="P1924" i="1"/>
  <c r="P1916" i="1"/>
  <c r="R30" i="1"/>
  <c r="R26" i="1"/>
  <c r="P22" i="1"/>
  <c r="P18" i="1"/>
  <c r="P14" i="1"/>
  <c r="P10" i="1"/>
  <c r="R647" i="1"/>
  <c r="R643" i="1"/>
  <c r="R639" i="1"/>
  <c r="R635" i="1"/>
  <c r="R631" i="1"/>
  <c r="R627" i="1"/>
  <c r="R623" i="1"/>
  <c r="R619" i="1"/>
  <c r="R615" i="1"/>
  <c r="R611" i="1"/>
  <c r="R607" i="1"/>
  <c r="R603" i="1"/>
  <c r="R599" i="1"/>
  <c r="R595" i="1"/>
  <c r="R591" i="1"/>
  <c r="R587" i="1"/>
  <c r="R583" i="1"/>
  <c r="R579" i="1"/>
  <c r="R575" i="1"/>
  <c r="R571" i="1"/>
  <c r="R567" i="1"/>
  <c r="R563" i="1"/>
  <c r="R559" i="1"/>
  <c r="R555" i="1"/>
  <c r="R551" i="1"/>
  <c r="G24" i="2"/>
  <c r="R547" i="1"/>
  <c r="R543" i="1"/>
  <c r="R539" i="1"/>
  <c r="R535" i="1"/>
  <c r="R531" i="1"/>
  <c r="R527" i="1"/>
  <c r="R523" i="1"/>
  <c r="R519" i="1"/>
  <c r="R515" i="1"/>
  <c r="R511" i="1"/>
  <c r="R507" i="1"/>
  <c r="R503" i="1"/>
  <c r="R499" i="1"/>
  <c r="R495" i="1"/>
  <c r="R491" i="1"/>
  <c r="R487" i="1"/>
  <c r="R483" i="1"/>
  <c r="R479" i="1"/>
  <c r="R475" i="1"/>
  <c r="R471" i="1"/>
  <c r="R467" i="1"/>
  <c r="R463" i="1"/>
  <c r="R459" i="1"/>
  <c r="R455" i="1"/>
  <c r="R451" i="1"/>
  <c r="R447" i="1"/>
  <c r="R443" i="1"/>
  <c r="R439" i="1"/>
  <c r="R435" i="1"/>
  <c r="R431" i="1"/>
  <c r="R427" i="1"/>
  <c r="R423" i="1"/>
  <c r="R419" i="1"/>
  <c r="R415" i="1"/>
  <c r="R411" i="1"/>
  <c r="R407" i="1"/>
  <c r="R403" i="1"/>
  <c r="R399" i="1"/>
  <c r="R395" i="1"/>
  <c r="R391" i="1"/>
  <c r="R387" i="1"/>
  <c r="R383" i="1"/>
  <c r="R379" i="1"/>
  <c r="R375" i="1"/>
  <c r="R371" i="1"/>
  <c r="R367" i="1"/>
  <c r="R363" i="1"/>
  <c r="R359" i="1"/>
  <c r="R355" i="1"/>
  <c r="R351" i="1"/>
  <c r="R347" i="1"/>
  <c r="R343" i="1"/>
  <c r="R339" i="1"/>
  <c r="R335" i="1"/>
  <c r="R331" i="1"/>
  <c r="R327" i="1"/>
  <c r="R323" i="1"/>
  <c r="R319" i="1"/>
  <c r="R315" i="1"/>
  <c r="R311" i="1"/>
  <c r="R307" i="1"/>
  <c r="R303" i="1"/>
  <c r="R299" i="1"/>
  <c r="R295" i="1"/>
  <c r="R291" i="1"/>
  <c r="R287" i="1"/>
  <c r="R283" i="1"/>
  <c r="R279" i="1"/>
  <c r="R275" i="1"/>
  <c r="R271" i="1"/>
  <c r="R267" i="1"/>
  <c r="R263" i="1"/>
  <c r="R259" i="1"/>
  <c r="R255" i="1"/>
  <c r="R251" i="1"/>
  <c r="R247" i="1"/>
  <c r="R243" i="1"/>
  <c r="R239" i="1"/>
  <c r="R235" i="1"/>
  <c r="R231" i="1"/>
  <c r="R227" i="1"/>
  <c r="R223" i="1"/>
  <c r="R219" i="1"/>
  <c r="R215" i="1"/>
  <c r="R211" i="1"/>
  <c r="R207" i="1"/>
  <c r="R203" i="1"/>
  <c r="R199" i="1"/>
  <c r="R195" i="1"/>
  <c r="R191" i="1"/>
  <c r="R187" i="1"/>
  <c r="R183" i="1"/>
  <c r="R179" i="1"/>
  <c r="R175" i="1"/>
  <c r="R171" i="1"/>
  <c r="R167" i="1"/>
  <c r="R163" i="1"/>
  <c r="R159" i="1"/>
  <c r="R155" i="1"/>
  <c r="R151" i="1"/>
  <c r="R147" i="1"/>
  <c r="R143" i="1"/>
  <c r="R139" i="1"/>
  <c r="R135" i="1"/>
  <c r="R131" i="1"/>
  <c r="R127" i="1"/>
  <c r="R123" i="1"/>
  <c r="R119" i="1"/>
  <c r="R115" i="1"/>
  <c r="R111" i="1"/>
  <c r="R107" i="1"/>
  <c r="R103" i="1"/>
  <c r="R99" i="1"/>
  <c r="R95" i="1"/>
  <c r="R91" i="1"/>
  <c r="R87" i="1"/>
  <c r="R83" i="1"/>
  <c r="R79" i="1"/>
  <c r="R75" i="1"/>
  <c r="R71" i="1"/>
  <c r="R67" i="1"/>
  <c r="R63" i="1"/>
  <c r="R59" i="1"/>
  <c r="R55" i="1"/>
  <c r="R51" i="1"/>
  <c r="R47" i="1"/>
  <c r="R43" i="1"/>
  <c r="R39" i="1"/>
  <c r="R35" i="1"/>
  <c r="R31" i="1"/>
  <c r="P937" i="1"/>
  <c r="P933" i="1"/>
  <c r="P929" i="1"/>
  <c r="P925" i="1"/>
  <c r="P921" i="1"/>
  <c r="P917" i="1"/>
  <c r="P913" i="1"/>
  <c r="P909" i="1"/>
  <c r="P905" i="1"/>
  <c r="P901" i="1"/>
  <c r="P897" i="1"/>
  <c r="P893" i="1"/>
  <c r="P889" i="1"/>
  <c r="P885" i="1"/>
  <c r="P881" i="1"/>
  <c r="P877" i="1"/>
  <c r="P873" i="1"/>
  <c r="P869" i="1"/>
  <c r="P865" i="1"/>
  <c r="P861" i="1"/>
  <c r="P857" i="1"/>
  <c r="P853" i="1"/>
  <c r="P849" i="1"/>
  <c r="P845" i="1"/>
  <c r="P841" i="1"/>
  <c r="P837" i="1"/>
  <c r="P833" i="1"/>
  <c r="P829" i="1"/>
  <c r="P825" i="1"/>
  <c r="P821" i="1"/>
  <c r="P817" i="1"/>
  <c r="P813" i="1"/>
  <c r="P809" i="1"/>
  <c r="P805" i="1"/>
  <c r="P801" i="1"/>
  <c r="P797" i="1"/>
  <c r="P793" i="1"/>
  <c r="P789" i="1"/>
  <c r="P785" i="1"/>
  <c r="P781" i="1"/>
  <c r="P777" i="1"/>
  <c r="R773" i="1"/>
  <c r="R769" i="1"/>
  <c r="R765" i="1"/>
  <c r="R761" i="1"/>
  <c r="R757" i="1"/>
  <c r="R753" i="1"/>
  <c r="R749" i="1"/>
  <c r="R745" i="1"/>
  <c r="R741" i="1"/>
  <c r="R737" i="1"/>
  <c r="R733" i="1"/>
  <c r="R729" i="1"/>
  <c r="R725" i="1"/>
  <c r="R721" i="1"/>
  <c r="R717" i="1"/>
  <c r="R713" i="1"/>
  <c r="R709" i="1"/>
  <c r="R705" i="1"/>
  <c r="R701" i="1"/>
  <c r="R697" i="1"/>
  <c r="R693" i="1"/>
  <c r="R689" i="1"/>
  <c r="R685" i="1"/>
  <c r="R681" i="1"/>
  <c r="R677" i="1"/>
  <c r="R673" i="1"/>
  <c r="R669" i="1"/>
  <c r="R665" i="1"/>
  <c r="R661" i="1"/>
  <c r="R657" i="1"/>
  <c r="R653" i="1"/>
  <c r="R649" i="1"/>
  <c r="P1696" i="1"/>
  <c r="P1692" i="1"/>
  <c r="P1688" i="1"/>
  <c r="P1684" i="1"/>
  <c r="P1680" i="1"/>
  <c r="P1676" i="1"/>
  <c r="P1672" i="1"/>
  <c r="P1668" i="1"/>
  <c r="P1664" i="1"/>
  <c r="P1660" i="1"/>
  <c r="P1656" i="1"/>
  <c r="P1652" i="1"/>
  <c r="P1648" i="1"/>
  <c r="P1644" i="1"/>
  <c r="P1640" i="1"/>
  <c r="P1636" i="1"/>
  <c r="P1632" i="1"/>
  <c r="P1628" i="1"/>
  <c r="P1624" i="1"/>
  <c r="P1620" i="1"/>
  <c r="P1616" i="1"/>
  <c r="P1612" i="1"/>
  <c r="P1608" i="1"/>
  <c r="P1604" i="1"/>
  <c r="P1600" i="1"/>
  <c r="P1596" i="1"/>
  <c r="P1592" i="1"/>
  <c r="P1588" i="1"/>
  <c r="P1584" i="1"/>
  <c r="P1580" i="1"/>
  <c r="P1576" i="1"/>
  <c r="P1572" i="1"/>
  <c r="P1568" i="1"/>
  <c r="P1564" i="1"/>
  <c r="P1560" i="1"/>
  <c r="P1556" i="1"/>
  <c r="P1552" i="1"/>
  <c r="P1548" i="1"/>
  <c r="P1544" i="1"/>
  <c r="P1540" i="1"/>
  <c r="P1536" i="1"/>
  <c r="P1532" i="1"/>
  <c r="P1528" i="1"/>
  <c r="P1524" i="1"/>
  <c r="P1520" i="1"/>
  <c r="P1516" i="1"/>
  <c r="P1512" i="1"/>
  <c r="P1508" i="1"/>
  <c r="P1504" i="1"/>
  <c r="P1500" i="1"/>
  <c r="P1496" i="1"/>
  <c r="P1492" i="1"/>
  <c r="P1488" i="1"/>
  <c r="P1484" i="1"/>
  <c r="P1480" i="1"/>
  <c r="P1476" i="1"/>
  <c r="P1472" i="1"/>
  <c r="P1468" i="1"/>
  <c r="P1464" i="1"/>
  <c r="P1460" i="1"/>
  <c r="P1456" i="1"/>
  <c r="P1452" i="1"/>
  <c r="P1448" i="1"/>
  <c r="P1444" i="1"/>
  <c r="P1440" i="1"/>
  <c r="P1436" i="1"/>
  <c r="P1432" i="1"/>
  <c r="P1428" i="1"/>
  <c r="P1424" i="1"/>
  <c r="P1420" i="1"/>
  <c r="P1416" i="1"/>
  <c r="P1412" i="1"/>
  <c r="P1408" i="1"/>
  <c r="P1404" i="1"/>
  <c r="P1400" i="1"/>
  <c r="P1396" i="1"/>
  <c r="P1392" i="1"/>
  <c r="P1388" i="1"/>
  <c r="P1384" i="1"/>
  <c r="P1380" i="1"/>
  <c r="P788" i="1"/>
  <c r="P784" i="1"/>
  <c r="P780" i="1"/>
  <c r="P776" i="1"/>
  <c r="R772" i="1"/>
  <c r="R768" i="1"/>
  <c r="R764" i="1"/>
  <c r="R760" i="1"/>
  <c r="R756" i="1"/>
  <c r="R752" i="1"/>
  <c r="R748" i="1"/>
  <c r="R744" i="1"/>
  <c r="R740" i="1"/>
  <c r="R736" i="1"/>
  <c r="R732" i="1"/>
  <c r="R728" i="1"/>
  <c r="R724" i="1"/>
  <c r="R720" i="1"/>
  <c r="R716" i="1"/>
  <c r="R712" i="1"/>
  <c r="R708" i="1"/>
  <c r="R704" i="1"/>
  <c r="R700" i="1"/>
  <c r="R696" i="1"/>
  <c r="R692" i="1"/>
  <c r="R688" i="1"/>
  <c r="R684" i="1"/>
  <c r="R680" i="1"/>
  <c r="R676" i="1"/>
  <c r="R672" i="1"/>
  <c r="R668" i="1"/>
  <c r="R664" i="1"/>
  <c r="R660" i="1"/>
  <c r="R656" i="1"/>
  <c r="R652" i="1"/>
  <c r="R648" i="1"/>
  <c r="P1695" i="1"/>
  <c r="P1691" i="1"/>
  <c r="P1687" i="1"/>
  <c r="P1683" i="1"/>
  <c r="P1679" i="1"/>
  <c r="P1675" i="1"/>
  <c r="P1671" i="1"/>
  <c r="P1667" i="1"/>
  <c r="P1663" i="1"/>
  <c r="P1659" i="1"/>
  <c r="P1655" i="1"/>
  <c r="P1651" i="1"/>
  <c r="P1647" i="1"/>
  <c r="P1643" i="1"/>
  <c r="P1639" i="1"/>
  <c r="P1635" i="1"/>
  <c r="P1631" i="1"/>
  <c r="P1627" i="1"/>
  <c r="P1623" i="1"/>
  <c r="P1619" i="1"/>
  <c r="P1615" i="1"/>
  <c r="P1611" i="1"/>
  <c r="P1607" i="1"/>
  <c r="P1603" i="1"/>
  <c r="P1599" i="1"/>
  <c r="P1595" i="1"/>
  <c r="P1591" i="1"/>
  <c r="P1587" i="1"/>
  <c r="P1583" i="1"/>
  <c r="P1579" i="1"/>
  <c r="P1575" i="1"/>
  <c r="P1571" i="1"/>
  <c r="P1567" i="1"/>
  <c r="P1563" i="1"/>
  <c r="P1559" i="1"/>
  <c r="P1555" i="1"/>
  <c r="P1551" i="1"/>
  <c r="P1547" i="1"/>
  <c r="P1543" i="1"/>
  <c r="P1539" i="1"/>
  <c r="P1535" i="1"/>
  <c r="P1531" i="1"/>
  <c r="P1527" i="1"/>
  <c r="P1523" i="1"/>
  <c r="P1519" i="1"/>
  <c r="P1515" i="1"/>
  <c r="P1511" i="1"/>
  <c r="P1507" i="1"/>
  <c r="P1503" i="1"/>
  <c r="P1499" i="1"/>
  <c r="P1495" i="1"/>
  <c r="P1491" i="1"/>
  <c r="P1487" i="1"/>
  <c r="P1483" i="1"/>
  <c r="P1479" i="1"/>
  <c r="P1475" i="1"/>
  <c r="P1471" i="1"/>
  <c r="P1467" i="1"/>
  <c r="P1463" i="1"/>
  <c r="P1459" i="1"/>
  <c r="P1455" i="1"/>
  <c r="P1451" i="1"/>
  <c r="P1447" i="1"/>
  <c r="P1443" i="1"/>
  <c r="P1439" i="1"/>
  <c r="P1435" i="1"/>
  <c r="P1431" i="1"/>
  <c r="P1427" i="1"/>
  <c r="P1423" i="1"/>
  <c r="P1419" i="1"/>
  <c r="P1415" i="1"/>
  <c r="P1411" i="1"/>
  <c r="P1407" i="1"/>
  <c r="P1403" i="1"/>
  <c r="P1399" i="1"/>
  <c r="P1395" i="1"/>
  <c r="P1391" i="1"/>
  <c r="P1387" i="1"/>
  <c r="P1383" i="1"/>
  <c r="P1379" i="1"/>
  <c r="P1375" i="1"/>
  <c r="P1371" i="1"/>
  <c r="P1367" i="1"/>
  <c r="P1363" i="1"/>
  <c r="P1359" i="1"/>
  <c r="P1355" i="1"/>
  <c r="P1351" i="1"/>
  <c r="P1347" i="1"/>
  <c r="P1343" i="1"/>
  <c r="P1339" i="1"/>
  <c r="P1335" i="1"/>
  <c r="P1331" i="1"/>
  <c r="P1327" i="1"/>
  <c r="P1323" i="1"/>
  <c r="P1319" i="1"/>
  <c r="P1315" i="1"/>
  <c r="P1311" i="1"/>
  <c r="P1307" i="1"/>
  <c r="P1303" i="1"/>
  <c r="P1299" i="1"/>
  <c r="P1295" i="1"/>
  <c r="P1291" i="1"/>
  <c r="P1287" i="1"/>
  <c r="P1283" i="1"/>
  <c r="P1279" i="1"/>
  <c r="P1275" i="1"/>
  <c r="P1271" i="1"/>
  <c r="P1267" i="1"/>
  <c r="P1263" i="1"/>
  <c r="P1259" i="1"/>
  <c r="P1255" i="1"/>
  <c r="P1251" i="1"/>
  <c r="P1247" i="1"/>
  <c r="P1243" i="1"/>
  <c r="P1239" i="1"/>
  <c r="P1235" i="1"/>
  <c r="P1231" i="1"/>
  <c r="P1227" i="1"/>
  <c r="P1223" i="1"/>
  <c r="P1219" i="1"/>
  <c r="P1215" i="1"/>
  <c r="P1211" i="1"/>
  <c r="P1207" i="1"/>
  <c r="P1203" i="1"/>
  <c r="P1199" i="1"/>
  <c r="P1195" i="1"/>
  <c r="P1191" i="1"/>
  <c r="P1187" i="1"/>
  <c r="P1183" i="1"/>
  <c r="P1179" i="1"/>
  <c r="P1175" i="1"/>
  <c r="P1171" i="1"/>
  <c r="P1167" i="1"/>
  <c r="P1163" i="1"/>
  <c r="P1159" i="1"/>
  <c r="P1155" i="1"/>
  <c r="P1151" i="1"/>
  <c r="P1147" i="1"/>
  <c r="P1143" i="1"/>
  <c r="P1139" i="1"/>
  <c r="P1135" i="1"/>
  <c r="P1131" i="1"/>
  <c r="P1127" i="1"/>
  <c r="P1123" i="1"/>
  <c r="P1119" i="1"/>
  <c r="P1115" i="1"/>
  <c r="P1111" i="1"/>
  <c r="P1107" i="1"/>
  <c r="P1103" i="1"/>
  <c r="P1099" i="1"/>
  <c r="P1095" i="1"/>
  <c r="P1091" i="1"/>
  <c r="P1087" i="1"/>
  <c r="P1083" i="1"/>
  <c r="P1079" i="1"/>
  <c r="P1075" i="1"/>
  <c r="P1071" i="1"/>
  <c r="P1067" i="1"/>
  <c r="P1063" i="1"/>
  <c r="P1059" i="1"/>
  <c r="P1055" i="1"/>
  <c r="P1051" i="1"/>
  <c r="R1047" i="1"/>
  <c r="R1043" i="1"/>
  <c r="R1039" i="1"/>
  <c r="P1035" i="1"/>
  <c r="P1031" i="1"/>
  <c r="P1027" i="1"/>
  <c r="P1023" i="1"/>
  <c r="P1019" i="1"/>
  <c r="P1015" i="1"/>
  <c r="P1011" i="1"/>
  <c r="P1007" i="1"/>
  <c r="P1003" i="1"/>
  <c r="P999" i="1"/>
  <c r="P995" i="1"/>
  <c r="P991" i="1"/>
  <c r="P987" i="1"/>
  <c r="P983" i="1"/>
  <c r="P979" i="1"/>
  <c r="P975" i="1"/>
  <c r="P971" i="1"/>
  <c r="P967" i="1"/>
  <c r="P963" i="1"/>
  <c r="P959" i="1"/>
  <c r="P955" i="1"/>
  <c r="P951" i="1"/>
  <c r="P947" i="1"/>
  <c r="P943" i="1"/>
  <c r="P1907" i="1"/>
  <c r="P1903" i="1"/>
  <c r="P1899" i="1"/>
  <c r="P1895" i="1"/>
  <c r="P1891" i="1"/>
  <c r="P1887" i="1"/>
  <c r="P1883" i="1"/>
  <c r="P1879" i="1"/>
  <c r="P1875" i="1"/>
  <c r="P1871" i="1"/>
  <c r="P1867" i="1"/>
  <c r="P1863" i="1"/>
  <c r="P1859" i="1"/>
  <c r="P1855" i="1"/>
  <c r="P1851" i="1"/>
  <c r="P1847" i="1"/>
  <c r="P1843" i="1"/>
  <c r="P1839" i="1"/>
  <c r="P1835" i="1"/>
  <c r="P1831" i="1"/>
  <c r="P1827" i="1"/>
  <c r="P1823" i="1"/>
  <c r="P1819" i="1"/>
  <c r="P1815" i="1"/>
  <c r="P1811" i="1"/>
  <c r="P1807" i="1"/>
  <c r="P1803" i="1"/>
  <c r="P1799" i="1"/>
  <c r="P1795" i="1"/>
  <c r="P1791" i="1"/>
  <c r="P1787" i="1"/>
  <c r="P1783" i="1"/>
  <c r="P1779" i="1"/>
  <c r="P1775" i="1"/>
  <c r="P1771" i="1"/>
  <c r="P1767" i="1"/>
  <c r="P1763" i="1"/>
  <c r="P1759" i="1"/>
  <c r="P1755" i="1"/>
  <c r="P1751" i="1"/>
  <c r="P1747" i="1"/>
  <c r="P1743" i="1"/>
  <c r="P1739" i="1"/>
  <c r="P1735" i="1"/>
  <c r="P1731" i="1"/>
  <c r="P1727" i="1"/>
  <c r="P1723" i="1"/>
  <c r="P1719" i="1"/>
  <c r="P1715" i="1"/>
  <c r="P1711" i="1"/>
  <c r="P1707" i="1"/>
  <c r="P1703" i="1"/>
  <c r="P1699" i="1"/>
  <c r="P2265" i="1"/>
  <c r="P2261" i="1"/>
  <c r="P2257" i="1"/>
  <c r="P2253" i="1"/>
  <c r="P2249" i="1"/>
  <c r="P2245" i="1"/>
  <c r="P2241" i="1"/>
  <c r="P2237" i="1"/>
  <c r="P2233" i="1"/>
  <c r="P2229" i="1"/>
  <c r="P2225" i="1"/>
  <c r="P2221" i="1"/>
  <c r="P2217" i="1"/>
  <c r="P2213" i="1"/>
  <c r="P2209" i="1"/>
  <c r="P2205" i="1"/>
  <c r="P2201" i="1"/>
  <c r="P2197" i="1"/>
  <c r="P2193" i="1"/>
  <c r="P2189" i="1"/>
  <c r="P2185" i="1"/>
  <c r="P2181" i="1"/>
  <c r="P2177" i="1"/>
  <c r="P2173" i="1"/>
  <c r="P2169" i="1"/>
  <c r="P2165" i="1"/>
  <c r="P2161" i="1"/>
  <c r="P2157" i="1"/>
  <c r="P2153" i="1"/>
  <c r="P2149" i="1"/>
  <c r="P2145" i="1"/>
  <c r="P2141" i="1"/>
  <c r="P2137" i="1"/>
  <c r="P2133" i="1"/>
  <c r="P2129" i="1"/>
  <c r="P2125" i="1"/>
  <c r="P2121" i="1"/>
  <c r="P2117" i="1"/>
  <c r="P2113" i="1"/>
  <c r="P2109" i="1"/>
  <c r="P2105" i="1"/>
  <c r="P2101" i="1"/>
  <c r="P2097" i="1"/>
  <c r="P2093" i="1"/>
  <c r="P2089" i="1"/>
  <c r="P2085" i="1"/>
  <c r="P2081" i="1"/>
  <c r="P2077" i="1"/>
  <c r="P2073" i="1"/>
  <c r="P2069" i="1"/>
  <c r="P2065" i="1"/>
  <c r="P2061" i="1"/>
  <c r="P2057" i="1"/>
  <c r="P2053" i="1"/>
  <c r="P2049" i="1"/>
  <c r="P2045" i="1"/>
  <c r="P2041" i="1"/>
  <c r="P2037" i="1"/>
  <c r="P2033" i="1"/>
  <c r="P2029" i="1"/>
  <c r="P2025" i="1"/>
  <c r="P2021" i="1"/>
  <c r="P2017" i="1"/>
  <c r="P2013" i="1"/>
  <c r="P2009" i="1"/>
  <c r="P2005" i="1"/>
  <c r="P1373" i="1"/>
  <c r="P1369" i="1"/>
  <c r="P1365" i="1"/>
  <c r="P1361" i="1"/>
  <c r="P1357" i="1"/>
  <c r="P1353" i="1"/>
  <c r="P1349" i="1"/>
  <c r="P1345" i="1"/>
  <c r="P1341" i="1"/>
  <c r="P1337" i="1"/>
  <c r="P1333" i="1"/>
  <c r="P1329" i="1"/>
  <c r="P1325" i="1"/>
  <c r="P1321" i="1"/>
  <c r="P1317" i="1"/>
  <c r="P1313" i="1"/>
  <c r="P1309" i="1"/>
  <c r="P1305" i="1"/>
  <c r="P1301" i="1"/>
  <c r="P1297" i="1"/>
  <c r="P1293" i="1"/>
  <c r="P1289" i="1"/>
  <c r="P1285" i="1"/>
  <c r="P1281" i="1"/>
  <c r="P1277" i="1"/>
  <c r="P1273" i="1"/>
  <c r="P1269" i="1"/>
  <c r="P1265" i="1"/>
  <c r="P1261" i="1"/>
  <c r="P1257" i="1"/>
  <c r="P1253" i="1"/>
  <c r="P1249" i="1"/>
  <c r="P1245" i="1"/>
  <c r="P1241" i="1"/>
  <c r="P1237" i="1"/>
  <c r="P1233" i="1"/>
  <c r="P1229" i="1"/>
  <c r="P1225" i="1"/>
  <c r="P1221" i="1"/>
  <c r="P1217" i="1"/>
  <c r="P1213" i="1"/>
  <c r="P1209" i="1"/>
  <c r="P1205" i="1"/>
  <c r="P1201" i="1"/>
  <c r="P1197" i="1"/>
  <c r="P1193" i="1"/>
  <c r="P1189" i="1"/>
  <c r="P1185" i="1"/>
  <c r="P1181" i="1"/>
  <c r="P1177" i="1"/>
  <c r="P1173" i="1"/>
  <c r="P1169" i="1"/>
  <c r="P1165" i="1"/>
  <c r="P1161" i="1"/>
  <c r="P1157" i="1"/>
  <c r="P1153" i="1"/>
  <c r="P1149" i="1"/>
  <c r="P1145" i="1"/>
  <c r="P1141" i="1"/>
  <c r="P1137" i="1"/>
  <c r="P1133" i="1"/>
  <c r="P1129" i="1"/>
  <c r="P1125" i="1"/>
  <c r="P1121" i="1"/>
  <c r="P1117" i="1"/>
  <c r="P1113" i="1"/>
  <c r="P1109" i="1"/>
  <c r="P1105" i="1"/>
  <c r="P1101" i="1"/>
  <c r="P1097" i="1"/>
  <c r="P1093" i="1"/>
  <c r="P1089" i="1"/>
  <c r="P1085" i="1"/>
  <c r="P1081" i="1"/>
  <c r="P1077" i="1"/>
  <c r="P1073" i="1"/>
  <c r="P1069" i="1"/>
  <c r="P1065" i="1"/>
  <c r="P1061" i="1"/>
  <c r="P1057" i="1"/>
  <c r="P1053" i="1"/>
  <c r="P1049" i="1"/>
  <c r="R1045" i="1"/>
  <c r="R1041" i="1"/>
  <c r="R1037" i="1"/>
  <c r="P1033" i="1"/>
  <c r="P1029" i="1"/>
  <c r="P1025" i="1"/>
  <c r="P1021" i="1"/>
  <c r="P1017" i="1"/>
  <c r="P1013" i="1"/>
  <c r="P1009" i="1"/>
  <c r="P1005" i="1"/>
  <c r="P1001" i="1"/>
  <c r="P997" i="1"/>
  <c r="P993" i="1"/>
  <c r="P989" i="1"/>
  <c r="P985" i="1"/>
  <c r="P981" i="1"/>
  <c r="P977" i="1"/>
  <c r="P973" i="1"/>
  <c r="P969" i="1"/>
  <c r="P965" i="1"/>
  <c r="P961" i="1"/>
  <c r="P957" i="1"/>
  <c r="P953" i="1"/>
  <c r="P949" i="1"/>
  <c r="P945" i="1"/>
  <c r="P941" i="1"/>
  <c r="P1905" i="1"/>
  <c r="P1901" i="1"/>
  <c r="P1897" i="1"/>
  <c r="P1893" i="1"/>
  <c r="P1889" i="1"/>
  <c r="P1885" i="1"/>
  <c r="P1881" i="1"/>
  <c r="P1877" i="1"/>
  <c r="P1873" i="1"/>
  <c r="P1869" i="1"/>
  <c r="P1865" i="1"/>
  <c r="P1861" i="1"/>
  <c r="P1857" i="1"/>
  <c r="P1853" i="1"/>
  <c r="P1849" i="1"/>
  <c r="P1845" i="1"/>
  <c r="P1841" i="1"/>
  <c r="P1837" i="1"/>
  <c r="P1833" i="1"/>
  <c r="P1829" i="1"/>
  <c r="P1825" i="1"/>
  <c r="P1821" i="1"/>
  <c r="P1817" i="1"/>
  <c r="P1813" i="1"/>
  <c r="P1809" i="1"/>
  <c r="P1805" i="1"/>
  <c r="P1801" i="1"/>
  <c r="P1797" i="1"/>
  <c r="P1793" i="1"/>
  <c r="P1789" i="1"/>
  <c r="P1785" i="1"/>
  <c r="P1781" i="1"/>
  <c r="P1777" i="1"/>
  <c r="P1773" i="1"/>
  <c r="P1769" i="1"/>
  <c r="P1765" i="1"/>
  <c r="P1761" i="1"/>
  <c r="P1757" i="1"/>
  <c r="P1753" i="1"/>
  <c r="P1749" i="1"/>
  <c r="P1745" i="1"/>
  <c r="P1741" i="1"/>
  <c r="P1737" i="1"/>
  <c r="P1733" i="1"/>
  <c r="P1729" i="1"/>
  <c r="P1725" i="1"/>
  <c r="P1721" i="1"/>
  <c r="P1717" i="1"/>
  <c r="P1713" i="1"/>
  <c r="P1709" i="1"/>
  <c r="P1705" i="1"/>
  <c r="P1701" i="1"/>
  <c r="P2267" i="1"/>
  <c r="P2263" i="1"/>
  <c r="P2259" i="1"/>
  <c r="P2255" i="1"/>
  <c r="P2251" i="1"/>
  <c r="P2247" i="1"/>
  <c r="P2243" i="1"/>
  <c r="P2239" i="1"/>
  <c r="P2235" i="1"/>
  <c r="P2231" i="1"/>
  <c r="P2227" i="1"/>
  <c r="P2223" i="1"/>
  <c r="P2219" i="1"/>
  <c r="P2215" i="1"/>
  <c r="P2211" i="1"/>
  <c r="P2207" i="1"/>
  <c r="P2203" i="1"/>
  <c r="P2199" i="1"/>
  <c r="P2195" i="1"/>
  <c r="P2191" i="1"/>
  <c r="P2187" i="1"/>
  <c r="P2183" i="1"/>
  <c r="P2179" i="1"/>
  <c r="P2175" i="1"/>
  <c r="P2171" i="1"/>
  <c r="P2167" i="1"/>
  <c r="P2163" i="1"/>
  <c r="P2159" i="1"/>
  <c r="P2155" i="1"/>
  <c r="P2151" i="1"/>
  <c r="P2147" i="1"/>
  <c r="P2143" i="1"/>
  <c r="P2139" i="1"/>
  <c r="P2135" i="1"/>
  <c r="P2131" i="1"/>
  <c r="P2127" i="1"/>
  <c r="P2123" i="1"/>
  <c r="P2119" i="1"/>
  <c r="P2115" i="1"/>
  <c r="P2111" i="1"/>
  <c r="P2107" i="1"/>
  <c r="P2103" i="1"/>
  <c r="P2099" i="1"/>
  <c r="P2095" i="1"/>
  <c r="P2091" i="1"/>
  <c r="P2087" i="1"/>
  <c r="P2083" i="1"/>
  <c r="P2079" i="1"/>
  <c r="P2075" i="1"/>
  <c r="P2071" i="1"/>
  <c r="P2067" i="1"/>
  <c r="P2063" i="1"/>
  <c r="P2059" i="1"/>
  <c r="P2055" i="1"/>
  <c r="P2051" i="1"/>
  <c r="P2047" i="1"/>
  <c r="P2043" i="1"/>
  <c r="P2039" i="1"/>
  <c r="P2035" i="1"/>
  <c r="P2031" i="1"/>
  <c r="P2027" i="1"/>
  <c r="P2023" i="1"/>
  <c r="P2019" i="1"/>
  <c r="P2015" i="1"/>
  <c r="P2011" i="1"/>
  <c r="P2007" i="1"/>
  <c r="P2003" i="1"/>
  <c r="P1999" i="1"/>
  <c r="P1995" i="1"/>
  <c r="P1991" i="1"/>
  <c r="P1987" i="1"/>
  <c r="P1983" i="1"/>
  <c r="P1979" i="1"/>
  <c r="P1975" i="1"/>
  <c r="P1971" i="1"/>
  <c r="P1967" i="1"/>
  <c r="P1963" i="1"/>
  <c r="P1959" i="1"/>
  <c r="P1955" i="1"/>
  <c r="P1951" i="1"/>
  <c r="P1947" i="1"/>
  <c r="P1943" i="1"/>
  <c r="P1939" i="1"/>
  <c r="P1935" i="1"/>
  <c r="P1931" i="1"/>
  <c r="P1927" i="1"/>
  <c r="P1923" i="1"/>
  <c r="P1919" i="1"/>
  <c r="P1915" i="1"/>
  <c r="P1911" i="1"/>
  <c r="P1376" i="1"/>
  <c r="P1372" i="1"/>
  <c r="P1368" i="1"/>
  <c r="P1364" i="1"/>
  <c r="P1360" i="1"/>
  <c r="P1356" i="1"/>
  <c r="P1352" i="1"/>
  <c r="P1348" i="1"/>
  <c r="P1344" i="1"/>
  <c r="P1340" i="1"/>
  <c r="P1336" i="1"/>
  <c r="P1332" i="1"/>
  <c r="P1328" i="1"/>
  <c r="P1324" i="1"/>
  <c r="P1320" i="1"/>
  <c r="P1316" i="1"/>
  <c r="P1312" i="1"/>
  <c r="P1308" i="1"/>
  <c r="P1304" i="1"/>
  <c r="P1300" i="1"/>
  <c r="P1296" i="1"/>
  <c r="P1292" i="1"/>
  <c r="P1288" i="1"/>
  <c r="P1284" i="1"/>
  <c r="P1280" i="1"/>
  <c r="P1276" i="1"/>
  <c r="P1272" i="1"/>
  <c r="P1268" i="1"/>
  <c r="P1264" i="1"/>
  <c r="P1260" i="1"/>
  <c r="P1256" i="1"/>
  <c r="P1252" i="1"/>
  <c r="P1248" i="1"/>
  <c r="P1244" i="1"/>
  <c r="P1240" i="1"/>
  <c r="P1236" i="1"/>
  <c r="P1232" i="1"/>
  <c r="P1228" i="1"/>
  <c r="P1224" i="1"/>
  <c r="P1220" i="1"/>
  <c r="P1216" i="1"/>
  <c r="P1212" i="1"/>
  <c r="P1208" i="1"/>
  <c r="P1204" i="1"/>
  <c r="P1200" i="1"/>
  <c r="P1196" i="1"/>
  <c r="P1192" i="1"/>
  <c r="P1188" i="1"/>
  <c r="P1184" i="1"/>
  <c r="P1180" i="1"/>
  <c r="P1176" i="1"/>
  <c r="P1172" i="1"/>
  <c r="P1168" i="1"/>
  <c r="P1164" i="1"/>
  <c r="P1160" i="1"/>
  <c r="P1156" i="1"/>
  <c r="P1152" i="1"/>
  <c r="P1148" i="1"/>
  <c r="P1144" i="1"/>
  <c r="P1140" i="1"/>
  <c r="P1136" i="1"/>
  <c r="P1132" i="1"/>
  <c r="P1128" i="1"/>
  <c r="P1124" i="1"/>
  <c r="P1120" i="1"/>
  <c r="P1116" i="1"/>
  <c r="P1112" i="1"/>
  <c r="P1108" i="1"/>
  <c r="P1104" i="1"/>
  <c r="P1100" i="1"/>
  <c r="P1096" i="1"/>
  <c r="P1092" i="1"/>
  <c r="P1088" i="1"/>
  <c r="P1084" i="1"/>
  <c r="P1080" i="1"/>
  <c r="P1076" i="1"/>
  <c r="P1072" i="1"/>
  <c r="P1068" i="1"/>
  <c r="P1064" i="1"/>
  <c r="P1060" i="1"/>
  <c r="P1056" i="1"/>
  <c r="P1052" i="1"/>
  <c r="P1048" i="1"/>
  <c r="R1044" i="1"/>
  <c r="R1040" i="1"/>
  <c r="R1036" i="1"/>
  <c r="P1032" i="1"/>
  <c r="P1028" i="1"/>
  <c r="P1024" i="1"/>
  <c r="P1020" i="1"/>
  <c r="P1016" i="1"/>
  <c r="P1012" i="1"/>
  <c r="P1008" i="1"/>
  <c r="P1004" i="1"/>
  <c r="P1000" i="1"/>
  <c r="P996" i="1"/>
  <c r="P992" i="1"/>
  <c r="P988" i="1"/>
  <c r="P984" i="1"/>
  <c r="P980" i="1"/>
  <c r="P976" i="1"/>
  <c r="P972" i="1"/>
  <c r="P968" i="1"/>
  <c r="P964" i="1"/>
  <c r="P960" i="1"/>
  <c r="P956" i="1"/>
  <c r="P952" i="1"/>
  <c r="P948" i="1"/>
  <c r="P944" i="1"/>
  <c r="P1908" i="1"/>
  <c r="P1904" i="1"/>
  <c r="P1900" i="1"/>
  <c r="P1896" i="1"/>
  <c r="P1892" i="1"/>
  <c r="P1888" i="1"/>
  <c r="P1884" i="1"/>
  <c r="P1880" i="1"/>
  <c r="P1876" i="1"/>
  <c r="P1872" i="1"/>
  <c r="P1868" i="1"/>
  <c r="P1864" i="1"/>
  <c r="P1860" i="1"/>
  <c r="P1856" i="1"/>
  <c r="P1852" i="1"/>
  <c r="P1848" i="1"/>
  <c r="P1844" i="1"/>
  <c r="P1840" i="1"/>
  <c r="P1836" i="1"/>
  <c r="P1832" i="1"/>
  <c r="P1828" i="1"/>
  <c r="P1824" i="1"/>
  <c r="P1820" i="1"/>
  <c r="P1816" i="1"/>
  <c r="P1812" i="1"/>
  <c r="P1808" i="1"/>
  <c r="P1804" i="1"/>
  <c r="P1800" i="1"/>
  <c r="P1796" i="1"/>
  <c r="P1792" i="1"/>
  <c r="P1788" i="1"/>
  <c r="P1784" i="1"/>
  <c r="P1780" i="1"/>
  <c r="P1776" i="1"/>
  <c r="P1772" i="1"/>
  <c r="P1768" i="1"/>
  <c r="P1764" i="1"/>
  <c r="P1760" i="1"/>
  <c r="P1756" i="1"/>
  <c r="P1752" i="1"/>
  <c r="P1748" i="1"/>
  <c r="P1744" i="1"/>
  <c r="P1740" i="1"/>
  <c r="P1736" i="1"/>
  <c r="P1732" i="1"/>
  <c r="P1728" i="1"/>
  <c r="P1724" i="1"/>
  <c r="P1720" i="1"/>
  <c r="P1716" i="1"/>
  <c r="P1712" i="1"/>
  <c r="P1708" i="1"/>
  <c r="P1704" i="1"/>
  <c r="P1700" i="1"/>
  <c r="P2266" i="1"/>
  <c r="P2262" i="1"/>
  <c r="P2258" i="1"/>
  <c r="P2254" i="1"/>
  <c r="P2250" i="1"/>
  <c r="P2246" i="1"/>
  <c r="P2242" i="1"/>
  <c r="P2238" i="1"/>
  <c r="P2234" i="1"/>
  <c r="P2230" i="1"/>
  <c r="P2226" i="1"/>
  <c r="P2222" i="1"/>
  <c r="P2218" i="1"/>
  <c r="P2214" i="1"/>
  <c r="P2210" i="1"/>
  <c r="P2206" i="1"/>
  <c r="P2202" i="1"/>
  <c r="P2198" i="1"/>
  <c r="P2194" i="1"/>
  <c r="P2190" i="1"/>
  <c r="P2186" i="1"/>
  <c r="P2182" i="1"/>
  <c r="P2178" i="1"/>
  <c r="P2174" i="1"/>
  <c r="P2170" i="1"/>
  <c r="P2166" i="1"/>
  <c r="P2162" i="1"/>
  <c r="P2158" i="1"/>
  <c r="P2154" i="1"/>
  <c r="P2150" i="1"/>
  <c r="P2146" i="1"/>
  <c r="P2142" i="1"/>
  <c r="P2138" i="1"/>
  <c r="P2134" i="1"/>
  <c r="P2130" i="1"/>
  <c r="P2126" i="1"/>
  <c r="P2122" i="1"/>
  <c r="P2118" i="1"/>
  <c r="P2114" i="1"/>
  <c r="P2110" i="1"/>
  <c r="P2106" i="1"/>
  <c r="P2102" i="1"/>
  <c r="P2098" i="1"/>
  <c r="P2094" i="1"/>
  <c r="P2090" i="1"/>
  <c r="P2086" i="1"/>
  <c r="P2082" i="1"/>
  <c r="P2078" i="1"/>
  <c r="P2074" i="1"/>
  <c r="P2070" i="1"/>
  <c r="P2066" i="1"/>
  <c r="P2062" i="1"/>
  <c r="P2058" i="1"/>
  <c r="P2054" i="1"/>
  <c r="P2050" i="1"/>
  <c r="P2046" i="1"/>
  <c r="P2042" i="1"/>
  <c r="P2038" i="1"/>
  <c r="P2034" i="1"/>
  <c r="P2030" i="1"/>
  <c r="P2026" i="1"/>
  <c r="P2022" i="1"/>
  <c r="P2018" i="1"/>
  <c r="P2014" i="1"/>
  <c r="P2010" i="1"/>
  <c r="P2006" i="1"/>
  <c r="P2002" i="1"/>
  <c r="P1998" i="1"/>
  <c r="P1994" i="1"/>
  <c r="P1990" i="1"/>
  <c r="P1986" i="1"/>
  <c r="P1982" i="1"/>
  <c r="P1978" i="1"/>
  <c r="P1974" i="1"/>
  <c r="P1970" i="1"/>
  <c r="P1966" i="1"/>
  <c r="P1962" i="1"/>
  <c r="P1958" i="1"/>
  <c r="P1954" i="1"/>
  <c r="P1950" i="1"/>
  <c r="P1946" i="1"/>
  <c r="P1942" i="1"/>
  <c r="P1938" i="1"/>
  <c r="P1934" i="1"/>
  <c r="P1930" i="1"/>
  <c r="P1926" i="1"/>
  <c r="P1922" i="1"/>
  <c r="P1918" i="1"/>
  <c r="P1914" i="1"/>
  <c r="P1910" i="1"/>
  <c r="P2001" i="1"/>
  <c r="P1997" i="1"/>
  <c r="P1993" i="1"/>
  <c r="P1989" i="1"/>
  <c r="P1985" i="1"/>
  <c r="P1981" i="1"/>
  <c r="P1977" i="1"/>
  <c r="P1973" i="1"/>
  <c r="P1969" i="1"/>
  <c r="P1965" i="1"/>
  <c r="P1961" i="1"/>
  <c r="P1957" i="1"/>
  <c r="P1953" i="1"/>
  <c r="P1949" i="1"/>
  <c r="P1945" i="1"/>
  <c r="P1941" i="1"/>
  <c r="P1937" i="1"/>
  <c r="P1933" i="1"/>
  <c r="P1929" i="1"/>
  <c r="P1925" i="1"/>
  <c r="P1921" i="1"/>
  <c r="P1917" i="1"/>
  <c r="P1913" i="1"/>
  <c r="P1909" i="1"/>
  <c r="G25" i="2" l="1"/>
  <c r="R1961" i="1"/>
  <c r="Q1961" i="1"/>
  <c r="R1946" i="1"/>
  <c r="Q1946" i="1"/>
  <c r="R2026" i="1"/>
  <c r="Q2026" i="1"/>
  <c r="R2074" i="1"/>
  <c r="Q2074" i="1"/>
  <c r="R2138" i="1"/>
  <c r="Q2138" i="1"/>
  <c r="R2202" i="1"/>
  <c r="Q2202" i="1"/>
  <c r="R2266" i="1"/>
  <c r="Q2266" i="1"/>
  <c r="R1744" i="1"/>
  <c r="Q1744" i="1"/>
  <c r="R1808" i="1"/>
  <c r="Q1808" i="1"/>
  <c r="R1872" i="1"/>
  <c r="Q1872" i="1"/>
  <c r="R952" i="1"/>
  <c r="Q952" i="1"/>
  <c r="R1016" i="1"/>
  <c r="Q1016" i="1"/>
  <c r="R1080" i="1"/>
  <c r="Q1080" i="1"/>
  <c r="R1128" i="1"/>
  <c r="Q1128" i="1"/>
  <c r="R1192" i="1"/>
  <c r="Q1192" i="1"/>
  <c r="R1256" i="1"/>
  <c r="Q1256" i="1"/>
  <c r="R1320" i="1"/>
  <c r="Q1320" i="1"/>
  <c r="R1368" i="1"/>
  <c r="Q1368" i="1"/>
  <c r="R1979" i="1"/>
  <c r="Q1979" i="1"/>
  <c r="R2059" i="1"/>
  <c r="Q2059" i="1"/>
  <c r="R2123" i="1"/>
  <c r="Q2123" i="1"/>
  <c r="R2171" i="1"/>
  <c r="Q2171" i="1"/>
  <c r="R2235" i="1"/>
  <c r="Q2235" i="1"/>
  <c r="R1745" i="1"/>
  <c r="Q1745" i="1"/>
  <c r="R1809" i="1"/>
  <c r="Q1809" i="1"/>
  <c r="R1873" i="1"/>
  <c r="Q1873" i="1"/>
  <c r="R953" i="1"/>
  <c r="Q953" i="1"/>
  <c r="R1017" i="1"/>
  <c r="Q1017" i="1"/>
  <c r="R1081" i="1"/>
  <c r="Q1081" i="1"/>
  <c r="R1145" i="1"/>
  <c r="Q1145" i="1"/>
  <c r="R1193" i="1"/>
  <c r="Q1193" i="1"/>
  <c r="R1241" i="1"/>
  <c r="Q1241" i="1"/>
  <c r="R1305" i="1"/>
  <c r="Q1305" i="1"/>
  <c r="R1369" i="1"/>
  <c r="Q1369" i="1"/>
  <c r="R2045" i="1"/>
  <c r="Q2045" i="1"/>
  <c r="R2109" i="1"/>
  <c r="Q2109" i="1"/>
  <c r="R2157" i="1"/>
  <c r="Q2157" i="1"/>
  <c r="R2221" i="1"/>
  <c r="Q2221" i="1"/>
  <c r="R1731" i="1"/>
  <c r="Q1731" i="1"/>
  <c r="R1779" i="1"/>
  <c r="Q1779" i="1"/>
  <c r="R1843" i="1"/>
  <c r="Q1843" i="1"/>
  <c r="R1891" i="1"/>
  <c r="Q1891" i="1"/>
  <c r="R987" i="1"/>
  <c r="Q987" i="1"/>
  <c r="R1051" i="1"/>
  <c r="Q1051" i="1"/>
  <c r="R1099" i="1"/>
  <c r="Q1099" i="1"/>
  <c r="R1179" i="1"/>
  <c r="Q1179" i="1"/>
  <c r="R1243" i="1"/>
  <c r="Q1243" i="1"/>
  <c r="R1291" i="1"/>
  <c r="Q1291" i="1"/>
  <c r="R1355" i="1"/>
  <c r="Q1355" i="1"/>
  <c r="R1419" i="1"/>
  <c r="Q1419" i="1"/>
  <c r="R1467" i="1"/>
  <c r="Q1467" i="1"/>
  <c r="R1531" i="1"/>
  <c r="Q1531" i="1"/>
  <c r="R1611" i="1"/>
  <c r="Q1611" i="1"/>
  <c r="R1691" i="1"/>
  <c r="Q1691" i="1"/>
  <c r="R1404" i="1"/>
  <c r="Q1404" i="1"/>
  <c r="R1468" i="1"/>
  <c r="Q1468" i="1"/>
  <c r="R1532" i="1"/>
  <c r="Q1532" i="1"/>
  <c r="R1580" i="1"/>
  <c r="Q1580" i="1"/>
  <c r="R1628" i="1"/>
  <c r="Q1628" i="1"/>
  <c r="R1692" i="1"/>
  <c r="Q1692" i="1"/>
  <c r="R801" i="1"/>
  <c r="Q801" i="1"/>
  <c r="R865" i="1"/>
  <c r="Q865" i="1"/>
  <c r="R929" i="1"/>
  <c r="Q929" i="1"/>
  <c r="R14" i="1"/>
  <c r="Q14" i="1"/>
  <c r="R1972" i="1"/>
  <c r="Q1972" i="1"/>
  <c r="R2092" i="1"/>
  <c r="Q2092" i="1"/>
  <c r="R2156" i="1"/>
  <c r="Q2156" i="1"/>
  <c r="R2204" i="1"/>
  <c r="Q2204" i="1"/>
  <c r="R2268" i="1"/>
  <c r="Q2268" i="1"/>
  <c r="R954" i="1"/>
  <c r="Q954" i="1"/>
  <c r="R830" i="1"/>
  <c r="Q830" i="1"/>
  <c r="R1917" i="1"/>
  <c r="Q1917" i="1"/>
  <c r="R1949" i="1"/>
  <c r="Q1949" i="1"/>
  <c r="R1981" i="1"/>
  <c r="Q1981" i="1"/>
  <c r="R1997" i="1"/>
  <c r="Q1997" i="1"/>
  <c r="R1934" i="1"/>
  <c r="Q1934" i="1"/>
  <c r="R1966" i="1"/>
  <c r="Q1966" i="1"/>
  <c r="R1998" i="1"/>
  <c r="Q1998" i="1"/>
  <c r="R2046" i="1"/>
  <c r="Q2046" i="1"/>
  <c r="R2078" i="1"/>
  <c r="Q2078" i="1"/>
  <c r="R2110" i="1"/>
  <c r="Q2110" i="1"/>
  <c r="R2142" i="1"/>
  <c r="Q2142" i="1"/>
  <c r="R2174" i="1"/>
  <c r="Q2174" i="1"/>
  <c r="R2206" i="1"/>
  <c r="Q2206" i="1"/>
  <c r="R2238" i="1"/>
  <c r="Q2238" i="1"/>
  <c r="R1716" i="1"/>
  <c r="Q1716" i="1"/>
  <c r="R1748" i="1"/>
  <c r="Q1748" i="1"/>
  <c r="R1780" i="1"/>
  <c r="Q1780" i="1"/>
  <c r="R1812" i="1"/>
  <c r="Q1812" i="1"/>
  <c r="R1844" i="1"/>
  <c r="Q1844" i="1"/>
  <c r="R1876" i="1"/>
  <c r="Q1876" i="1"/>
  <c r="R1908" i="1"/>
  <c r="Q1908" i="1"/>
  <c r="R972" i="1"/>
  <c r="Q972" i="1"/>
  <c r="R1004" i="1"/>
  <c r="Q1004" i="1"/>
  <c r="R1068" i="1"/>
  <c r="Q1068" i="1"/>
  <c r="R1100" i="1"/>
  <c r="Q1100" i="1"/>
  <c r="R1132" i="1"/>
  <c r="Q1132" i="1"/>
  <c r="R1164" i="1"/>
  <c r="Q1164" i="1"/>
  <c r="R1196" i="1"/>
  <c r="Q1196" i="1"/>
  <c r="R1228" i="1"/>
  <c r="Q1228" i="1"/>
  <c r="R1260" i="1"/>
  <c r="Q1260" i="1"/>
  <c r="R1292" i="1"/>
  <c r="Q1292" i="1"/>
  <c r="R1324" i="1"/>
  <c r="Q1324" i="1"/>
  <c r="R1356" i="1"/>
  <c r="Q1356" i="1"/>
  <c r="R1919" i="1"/>
  <c r="Q1919" i="1"/>
  <c r="R1951" i="1"/>
  <c r="Q1951" i="1"/>
  <c r="R1983" i="1"/>
  <c r="Q1983" i="1"/>
  <c r="R2015" i="1"/>
  <c r="Q2015" i="1"/>
  <c r="R2047" i="1"/>
  <c r="Q2047" i="1"/>
  <c r="R2079" i="1"/>
  <c r="Q2079" i="1"/>
  <c r="R2111" i="1"/>
  <c r="Q2111" i="1"/>
  <c r="R2143" i="1"/>
  <c r="Q2143" i="1"/>
  <c r="R2175" i="1"/>
  <c r="Q2175" i="1"/>
  <c r="R2207" i="1"/>
  <c r="Q2207" i="1"/>
  <c r="R2239" i="1"/>
  <c r="Q2239" i="1"/>
  <c r="R1701" i="1"/>
  <c r="Q1701" i="1"/>
  <c r="R1733" i="1"/>
  <c r="Q1733" i="1"/>
  <c r="R1765" i="1"/>
  <c r="Q1765" i="1"/>
  <c r="R1797" i="1"/>
  <c r="Q1797" i="1"/>
  <c r="R1829" i="1"/>
  <c r="Q1829" i="1"/>
  <c r="R1861" i="1"/>
  <c r="Q1861" i="1"/>
  <c r="R1893" i="1"/>
  <c r="Q1893" i="1"/>
  <c r="R957" i="1"/>
  <c r="Q957" i="1"/>
  <c r="R989" i="1"/>
  <c r="Q989" i="1"/>
  <c r="R1021" i="1"/>
  <c r="Q1021" i="1"/>
  <c r="R1053" i="1"/>
  <c r="Q1053" i="1"/>
  <c r="R1085" i="1"/>
  <c r="Q1085" i="1"/>
  <c r="R1117" i="1"/>
  <c r="Q1117" i="1"/>
  <c r="R1149" i="1"/>
  <c r="Q1149" i="1"/>
  <c r="R1181" i="1"/>
  <c r="Q1181" i="1"/>
  <c r="R1213" i="1"/>
  <c r="Q1213" i="1"/>
  <c r="R1245" i="1"/>
  <c r="Q1245" i="1"/>
  <c r="R1277" i="1"/>
  <c r="Q1277" i="1"/>
  <c r="R1309" i="1"/>
  <c r="Q1309" i="1"/>
  <c r="R1341" i="1"/>
  <c r="Q1341" i="1"/>
  <c r="R1373" i="1"/>
  <c r="Q1373" i="1"/>
  <c r="R2017" i="1"/>
  <c r="Q2017" i="1"/>
  <c r="R2049" i="1"/>
  <c r="Q2049" i="1"/>
  <c r="R2081" i="1"/>
  <c r="Q2081" i="1"/>
  <c r="R2113" i="1"/>
  <c r="Q2113" i="1"/>
  <c r="R2145" i="1"/>
  <c r="Q2145" i="1"/>
  <c r="R2161" i="1"/>
  <c r="Q2161" i="1"/>
  <c r="R2193" i="1"/>
  <c r="Q2193" i="1"/>
  <c r="R2225" i="1"/>
  <c r="Q2225" i="1"/>
  <c r="R2257" i="1"/>
  <c r="Q2257" i="1"/>
  <c r="R1719" i="1"/>
  <c r="Q1719" i="1"/>
  <c r="R1735" i="1"/>
  <c r="Q1735" i="1"/>
  <c r="R1767" i="1"/>
  <c r="Q1767" i="1"/>
  <c r="R1799" i="1"/>
  <c r="Q1799" i="1"/>
  <c r="R1831" i="1"/>
  <c r="Q1831" i="1"/>
  <c r="R1847" i="1"/>
  <c r="Q1847" i="1"/>
  <c r="R1879" i="1"/>
  <c r="Q1879" i="1"/>
  <c r="R1895" i="1"/>
  <c r="Q1895" i="1"/>
  <c r="R959" i="1"/>
  <c r="Q959" i="1"/>
  <c r="R991" i="1"/>
  <c r="Q991" i="1"/>
  <c r="R1023" i="1"/>
  <c r="Q1023" i="1"/>
  <c r="R1071" i="1"/>
  <c r="Q1071" i="1"/>
  <c r="R1087" i="1"/>
  <c r="Q1087" i="1"/>
  <c r="R1119" i="1"/>
  <c r="Q1119" i="1"/>
  <c r="R1151" i="1"/>
  <c r="Q1151" i="1"/>
  <c r="R1167" i="1"/>
  <c r="Q1167" i="1"/>
  <c r="R1199" i="1"/>
  <c r="Q1199" i="1"/>
  <c r="R1231" i="1"/>
  <c r="Q1231" i="1"/>
  <c r="R1247" i="1"/>
  <c r="Q1247" i="1"/>
  <c r="R1279" i="1"/>
  <c r="Q1279" i="1"/>
  <c r="R1311" i="1"/>
  <c r="Q1311" i="1"/>
  <c r="R1327" i="1"/>
  <c r="Q1327" i="1"/>
  <c r="R1359" i="1"/>
  <c r="Q1359" i="1"/>
  <c r="R1391" i="1"/>
  <c r="Q1391" i="1"/>
  <c r="R1407" i="1"/>
  <c r="Q1407" i="1"/>
  <c r="R1439" i="1"/>
  <c r="Q1439" i="1"/>
  <c r="R1471" i="1"/>
  <c r="Q1471" i="1"/>
  <c r="R1487" i="1"/>
  <c r="Q1487" i="1"/>
  <c r="R1519" i="1"/>
  <c r="Q1519" i="1"/>
  <c r="R1551" i="1"/>
  <c r="Q1551" i="1"/>
  <c r="R1567" i="1"/>
  <c r="Q1567" i="1"/>
  <c r="R1599" i="1"/>
  <c r="Q1599" i="1"/>
  <c r="R1631" i="1"/>
  <c r="Q1631" i="1"/>
  <c r="R1663" i="1"/>
  <c r="Q1663" i="1"/>
  <c r="R1679" i="1"/>
  <c r="Q1679" i="1"/>
  <c r="R1392" i="1"/>
  <c r="Q1392" i="1"/>
  <c r="R1424" i="1"/>
  <c r="Q1424" i="1"/>
  <c r="R1440" i="1"/>
  <c r="Q1440" i="1"/>
  <c r="R1472" i="1"/>
  <c r="Q1472" i="1"/>
  <c r="R1504" i="1"/>
  <c r="Q1504" i="1"/>
  <c r="R1520" i="1"/>
  <c r="Q1520" i="1"/>
  <c r="R1552" i="1"/>
  <c r="Q1552" i="1"/>
  <c r="R1584" i="1"/>
  <c r="Q1584" i="1"/>
  <c r="R1616" i="1"/>
  <c r="Q1616" i="1"/>
  <c r="R1632" i="1"/>
  <c r="Q1632" i="1"/>
  <c r="R1664" i="1"/>
  <c r="Q1664" i="1"/>
  <c r="R1680" i="1"/>
  <c r="Q1680" i="1"/>
  <c r="R789" i="1"/>
  <c r="Q789" i="1"/>
  <c r="R805" i="1"/>
  <c r="Q805" i="1"/>
  <c r="R837" i="1"/>
  <c r="Q837" i="1"/>
  <c r="R853" i="1"/>
  <c r="Q853" i="1"/>
  <c r="R869" i="1"/>
  <c r="Q869" i="1"/>
  <c r="R885" i="1"/>
  <c r="Q885" i="1"/>
  <c r="R917" i="1"/>
  <c r="Q917" i="1"/>
  <c r="R933" i="1"/>
  <c r="Q933" i="1"/>
  <c r="R1921" i="1"/>
  <c r="Q1921" i="1"/>
  <c r="R1937" i="1"/>
  <c r="Q1937" i="1"/>
  <c r="R1953" i="1"/>
  <c r="Q1953" i="1"/>
  <c r="R1969" i="1"/>
  <c r="Q1969" i="1"/>
  <c r="R1985" i="1"/>
  <c r="Q1985" i="1"/>
  <c r="R2001" i="1"/>
  <c r="Q2001" i="1"/>
  <c r="R1922" i="1"/>
  <c r="Q1922" i="1"/>
  <c r="R1938" i="1"/>
  <c r="Q1938" i="1"/>
  <c r="R1954" i="1"/>
  <c r="Q1954" i="1"/>
  <c r="R1970" i="1"/>
  <c r="Q1970" i="1"/>
  <c r="R1986" i="1"/>
  <c r="Q1986" i="1"/>
  <c r="R2002" i="1"/>
  <c r="Q2002" i="1"/>
  <c r="R2018" i="1"/>
  <c r="Q2018" i="1"/>
  <c r="R2034" i="1"/>
  <c r="Q2034" i="1"/>
  <c r="R2050" i="1"/>
  <c r="Q2050" i="1"/>
  <c r="R2066" i="1"/>
  <c r="Q2066" i="1"/>
  <c r="R2082" i="1"/>
  <c r="Q2082" i="1"/>
  <c r="R2098" i="1"/>
  <c r="Q2098" i="1"/>
  <c r="R2114" i="1"/>
  <c r="Q2114" i="1"/>
  <c r="R2130" i="1"/>
  <c r="Q2130" i="1"/>
  <c r="R2146" i="1"/>
  <c r="Q2146" i="1"/>
  <c r="R2162" i="1"/>
  <c r="Q2162" i="1"/>
  <c r="R2178" i="1"/>
  <c r="Q2178" i="1"/>
  <c r="R2194" i="1"/>
  <c r="Q2194" i="1"/>
  <c r="R2210" i="1"/>
  <c r="Q2210" i="1"/>
  <c r="R2226" i="1"/>
  <c r="Q2226" i="1"/>
  <c r="R2242" i="1"/>
  <c r="Q2242" i="1"/>
  <c r="R2258" i="1"/>
  <c r="Q2258" i="1"/>
  <c r="R1704" i="1"/>
  <c r="Q1704" i="1"/>
  <c r="R1720" i="1"/>
  <c r="Q1720" i="1"/>
  <c r="R1736" i="1"/>
  <c r="Q1736" i="1"/>
  <c r="R1752" i="1"/>
  <c r="Q1752" i="1"/>
  <c r="R1768" i="1"/>
  <c r="Q1768" i="1"/>
  <c r="R1784" i="1"/>
  <c r="Q1784" i="1"/>
  <c r="R1800" i="1"/>
  <c r="Q1800" i="1"/>
  <c r="R1816" i="1"/>
  <c r="Q1816" i="1"/>
  <c r="R1832" i="1"/>
  <c r="Q1832" i="1"/>
  <c r="R1848" i="1"/>
  <c r="Q1848" i="1"/>
  <c r="R1864" i="1"/>
  <c r="Q1864" i="1"/>
  <c r="R1880" i="1"/>
  <c r="Q1880" i="1"/>
  <c r="R1896" i="1"/>
  <c r="Q1896" i="1"/>
  <c r="R944" i="1"/>
  <c r="Q944" i="1"/>
  <c r="R960" i="1"/>
  <c r="Q960" i="1"/>
  <c r="R976" i="1"/>
  <c r="Q976" i="1"/>
  <c r="R992" i="1"/>
  <c r="Q992" i="1"/>
  <c r="R1008" i="1"/>
  <c r="Q1008" i="1"/>
  <c r="R1024" i="1"/>
  <c r="Q1024" i="1"/>
  <c r="R1056" i="1"/>
  <c r="Q1056" i="1"/>
  <c r="R1072" i="1"/>
  <c r="Q1072" i="1"/>
  <c r="R1088" i="1"/>
  <c r="Q1088" i="1"/>
  <c r="R1104" i="1"/>
  <c r="Q1104" i="1"/>
  <c r="R1120" i="1"/>
  <c r="Q1120" i="1"/>
  <c r="R1136" i="1"/>
  <c r="Q1136" i="1"/>
  <c r="R1152" i="1"/>
  <c r="Q1152" i="1"/>
  <c r="R1168" i="1"/>
  <c r="Q1168" i="1"/>
  <c r="R1184" i="1"/>
  <c r="Q1184" i="1"/>
  <c r="R1200" i="1"/>
  <c r="Q1200" i="1"/>
  <c r="R1216" i="1"/>
  <c r="Q1216" i="1"/>
  <c r="R1232" i="1"/>
  <c r="Q1232" i="1"/>
  <c r="R1248" i="1"/>
  <c r="Q1248" i="1"/>
  <c r="R1264" i="1"/>
  <c r="Q1264" i="1"/>
  <c r="R1280" i="1"/>
  <c r="Q1280" i="1"/>
  <c r="R1296" i="1"/>
  <c r="Q1296" i="1"/>
  <c r="R1312" i="1"/>
  <c r="Q1312" i="1"/>
  <c r="R1328" i="1"/>
  <c r="Q1328" i="1"/>
  <c r="R1344" i="1"/>
  <c r="Q1344" i="1"/>
  <c r="R1360" i="1"/>
  <c r="Q1360" i="1"/>
  <c r="R1376" i="1"/>
  <c r="Q1376" i="1"/>
  <c r="R1923" i="1"/>
  <c r="Q1923" i="1"/>
  <c r="R1939" i="1"/>
  <c r="Q1939" i="1"/>
  <c r="R1955" i="1"/>
  <c r="Q1955" i="1"/>
  <c r="R1971" i="1"/>
  <c r="Q1971" i="1"/>
  <c r="R1987" i="1"/>
  <c r="Q1987" i="1"/>
  <c r="R2003" i="1"/>
  <c r="Q2003" i="1"/>
  <c r="R2019" i="1"/>
  <c r="Q2019" i="1"/>
  <c r="R2035" i="1"/>
  <c r="Q2035" i="1"/>
  <c r="R2051" i="1"/>
  <c r="Q2051" i="1"/>
  <c r="R2067" i="1"/>
  <c r="Q2067" i="1"/>
  <c r="R2083" i="1"/>
  <c r="Q2083" i="1"/>
  <c r="R2099" i="1"/>
  <c r="Q2099" i="1"/>
  <c r="R2115" i="1"/>
  <c r="Q2115" i="1"/>
  <c r="R2131" i="1"/>
  <c r="Q2131" i="1"/>
  <c r="R2147" i="1"/>
  <c r="Q2147" i="1"/>
  <c r="R2163" i="1"/>
  <c r="Q2163" i="1"/>
  <c r="R2179" i="1"/>
  <c r="Q2179" i="1"/>
  <c r="R2195" i="1"/>
  <c r="Q2195" i="1"/>
  <c r="R2211" i="1"/>
  <c r="Q2211" i="1"/>
  <c r="R2227" i="1"/>
  <c r="Q2227" i="1"/>
  <c r="R2243" i="1"/>
  <c r="Q2243" i="1"/>
  <c r="R2259" i="1"/>
  <c r="Q2259" i="1"/>
  <c r="R1705" i="1"/>
  <c r="Q1705" i="1"/>
  <c r="R1721" i="1"/>
  <c r="Q1721" i="1"/>
  <c r="R1737" i="1"/>
  <c r="Q1737" i="1"/>
  <c r="R1753" i="1"/>
  <c r="Q1753" i="1"/>
  <c r="R1769" i="1"/>
  <c r="Q1769" i="1"/>
  <c r="R1785" i="1"/>
  <c r="Q1785" i="1"/>
  <c r="R1801" i="1"/>
  <c r="Q1801" i="1"/>
  <c r="R1817" i="1"/>
  <c r="Q1817" i="1"/>
  <c r="R1833" i="1"/>
  <c r="Q1833" i="1"/>
  <c r="R1849" i="1"/>
  <c r="Q1849" i="1"/>
  <c r="R1865" i="1"/>
  <c r="Q1865" i="1"/>
  <c r="R1881" i="1"/>
  <c r="Q1881" i="1"/>
  <c r="R1897" i="1"/>
  <c r="Q1897" i="1"/>
  <c r="R945" i="1"/>
  <c r="Q945" i="1"/>
  <c r="R961" i="1"/>
  <c r="Q961" i="1"/>
  <c r="R977" i="1"/>
  <c r="Q977" i="1"/>
  <c r="R993" i="1"/>
  <c r="Q993" i="1"/>
  <c r="R1009" i="1"/>
  <c r="Q1009" i="1"/>
  <c r="R1025" i="1"/>
  <c r="Q1025" i="1"/>
  <c r="R1057" i="1"/>
  <c r="Q1057" i="1"/>
  <c r="R1073" i="1"/>
  <c r="Q1073" i="1"/>
  <c r="R1089" i="1"/>
  <c r="Q1089" i="1"/>
  <c r="R1105" i="1"/>
  <c r="Q1105" i="1"/>
  <c r="R1121" i="1"/>
  <c r="Q1121" i="1"/>
  <c r="R1137" i="1"/>
  <c r="Q1137" i="1"/>
  <c r="R1153" i="1"/>
  <c r="Q1153" i="1"/>
  <c r="R1169" i="1"/>
  <c r="Q1169" i="1"/>
  <c r="R1185" i="1"/>
  <c r="Q1185" i="1"/>
  <c r="R1201" i="1"/>
  <c r="Q1201" i="1"/>
  <c r="R1217" i="1"/>
  <c r="Q1217" i="1"/>
  <c r="R1233" i="1"/>
  <c r="Q1233" i="1"/>
  <c r="R1249" i="1"/>
  <c r="Q1249" i="1"/>
  <c r="R1265" i="1"/>
  <c r="Q1265" i="1"/>
  <c r="R1281" i="1"/>
  <c r="Q1281" i="1"/>
  <c r="R1297" i="1"/>
  <c r="Q1297" i="1"/>
  <c r="R1313" i="1"/>
  <c r="Q1313" i="1"/>
  <c r="R1329" i="1"/>
  <c r="Q1329" i="1"/>
  <c r="R1345" i="1"/>
  <c r="Q1345" i="1"/>
  <c r="R1361" i="1"/>
  <c r="Q1361" i="1"/>
  <c r="R2005" i="1"/>
  <c r="Q2005" i="1"/>
  <c r="R2021" i="1"/>
  <c r="Q2021" i="1"/>
  <c r="R2037" i="1"/>
  <c r="Q2037" i="1"/>
  <c r="R2053" i="1"/>
  <c r="Q2053" i="1"/>
  <c r="R2069" i="1"/>
  <c r="Q2069" i="1"/>
  <c r="R2085" i="1"/>
  <c r="Q2085" i="1"/>
  <c r="R2101" i="1"/>
  <c r="Q2101" i="1"/>
  <c r="R2117" i="1"/>
  <c r="Q2117" i="1"/>
  <c r="R2133" i="1"/>
  <c r="Q2133" i="1"/>
  <c r="R2149" i="1"/>
  <c r="Q2149" i="1"/>
  <c r="R2165" i="1"/>
  <c r="Q2165" i="1"/>
  <c r="R2181" i="1"/>
  <c r="Q2181" i="1"/>
  <c r="R2197" i="1"/>
  <c r="Q2197" i="1"/>
  <c r="R2213" i="1"/>
  <c r="Q2213" i="1"/>
  <c r="R2229" i="1"/>
  <c r="Q2229" i="1"/>
  <c r="R2245" i="1"/>
  <c r="Q2245" i="1"/>
  <c r="R2261" i="1"/>
  <c r="Q2261" i="1"/>
  <c r="R1707" i="1"/>
  <c r="Q1707" i="1"/>
  <c r="R1723" i="1"/>
  <c r="Q1723" i="1"/>
  <c r="R1739" i="1"/>
  <c r="Q1739" i="1"/>
  <c r="R1755" i="1"/>
  <c r="Q1755" i="1"/>
  <c r="R1771" i="1"/>
  <c r="Q1771" i="1"/>
  <c r="R1787" i="1"/>
  <c r="Q1787" i="1"/>
  <c r="R1803" i="1"/>
  <c r="Q1803" i="1"/>
  <c r="R1819" i="1"/>
  <c r="Q1819" i="1"/>
  <c r="R1835" i="1"/>
  <c r="Q1835" i="1"/>
  <c r="R1851" i="1"/>
  <c r="Q1851" i="1"/>
  <c r="R1867" i="1"/>
  <c r="Q1867" i="1"/>
  <c r="R1883" i="1"/>
  <c r="Q1883" i="1"/>
  <c r="R1899" i="1"/>
  <c r="Q1899" i="1"/>
  <c r="R947" i="1"/>
  <c r="Q947" i="1"/>
  <c r="R963" i="1"/>
  <c r="Q963" i="1"/>
  <c r="R979" i="1"/>
  <c r="Q979" i="1"/>
  <c r="R995" i="1"/>
  <c r="Q995" i="1"/>
  <c r="R1011" i="1"/>
  <c r="Q1011" i="1"/>
  <c r="R1027" i="1"/>
  <c r="Q1027" i="1"/>
  <c r="R1059" i="1"/>
  <c r="Q1059" i="1"/>
  <c r="R1075" i="1"/>
  <c r="Q1075" i="1"/>
  <c r="R1091" i="1"/>
  <c r="Q1091" i="1"/>
  <c r="R1107" i="1"/>
  <c r="Q1107" i="1"/>
  <c r="R1123" i="1"/>
  <c r="Q1123" i="1"/>
  <c r="R1139" i="1"/>
  <c r="Q1139" i="1"/>
  <c r="R1155" i="1"/>
  <c r="Q1155" i="1"/>
  <c r="R1171" i="1"/>
  <c r="Q1171" i="1"/>
  <c r="R1187" i="1"/>
  <c r="Q1187" i="1"/>
  <c r="R1203" i="1"/>
  <c r="Q1203" i="1"/>
  <c r="R1219" i="1"/>
  <c r="Q1219" i="1"/>
  <c r="R1235" i="1"/>
  <c r="Q1235" i="1"/>
  <c r="R1251" i="1"/>
  <c r="Q1251" i="1"/>
  <c r="R1267" i="1"/>
  <c r="Q1267" i="1"/>
  <c r="R1283" i="1"/>
  <c r="Q1283" i="1"/>
  <c r="R1299" i="1"/>
  <c r="Q1299" i="1"/>
  <c r="R1315" i="1"/>
  <c r="Q1315" i="1"/>
  <c r="R1331" i="1"/>
  <c r="Q1331" i="1"/>
  <c r="R1347" i="1"/>
  <c r="Q1347" i="1"/>
  <c r="R1363" i="1"/>
  <c r="Q1363" i="1"/>
  <c r="R1379" i="1"/>
  <c r="Q1379" i="1"/>
  <c r="R1395" i="1"/>
  <c r="Q1395" i="1"/>
  <c r="R1411" i="1"/>
  <c r="Q1411" i="1"/>
  <c r="R1427" i="1"/>
  <c r="Q1427" i="1"/>
  <c r="R1443" i="1"/>
  <c r="Q1443" i="1"/>
  <c r="R1459" i="1"/>
  <c r="Q1459" i="1"/>
  <c r="R1475" i="1"/>
  <c r="Q1475" i="1"/>
  <c r="R1491" i="1"/>
  <c r="Q1491" i="1"/>
  <c r="R1507" i="1"/>
  <c r="Q1507" i="1"/>
  <c r="R1523" i="1"/>
  <c r="Q1523" i="1"/>
  <c r="R1539" i="1"/>
  <c r="Q1539" i="1"/>
  <c r="R1555" i="1"/>
  <c r="Q1555" i="1"/>
  <c r="R1571" i="1"/>
  <c r="Q1571" i="1"/>
  <c r="R1587" i="1"/>
  <c r="Q1587" i="1"/>
  <c r="R1603" i="1"/>
  <c r="Q1603" i="1"/>
  <c r="R1619" i="1"/>
  <c r="Q1619" i="1"/>
  <c r="R1635" i="1"/>
  <c r="Q1635" i="1"/>
  <c r="R1651" i="1"/>
  <c r="Q1651" i="1"/>
  <c r="R1667" i="1"/>
  <c r="Q1667" i="1"/>
  <c r="R1683" i="1"/>
  <c r="Q1683" i="1"/>
  <c r="R776" i="1"/>
  <c r="Q776" i="1"/>
  <c r="R1380" i="1"/>
  <c r="Q1380" i="1"/>
  <c r="R1396" i="1"/>
  <c r="Q1396" i="1"/>
  <c r="R1412" i="1"/>
  <c r="Q1412" i="1"/>
  <c r="R1428" i="1"/>
  <c r="Q1428" i="1"/>
  <c r="R1444" i="1"/>
  <c r="Q1444" i="1"/>
  <c r="R1460" i="1"/>
  <c r="Q1460" i="1"/>
  <c r="R1476" i="1"/>
  <c r="Q1476" i="1"/>
  <c r="R1492" i="1"/>
  <c r="Q1492" i="1"/>
  <c r="R1508" i="1"/>
  <c r="Q1508" i="1"/>
  <c r="R1524" i="1"/>
  <c r="Q1524" i="1"/>
  <c r="R1540" i="1"/>
  <c r="Q1540" i="1"/>
  <c r="R1556" i="1"/>
  <c r="Q1556" i="1"/>
  <c r="R1572" i="1"/>
  <c r="Q1572" i="1"/>
  <c r="R1588" i="1"/>
  <c r="Q1588" i="1"/>
  <c r="R1604" i="1"/>
  <c r="Q1604" i="1"/>
  <c r="R1620" i="1"/>
  <c r="Q1620" i="1"/>
  <c r="R1636" i="1"/>
  <c r="Q1636" i="1"/>
  <c r="R1652" i="1"/>
  <c r="Q1652" i="1"/>
  <c r="R1668" i="1"/>
  <c r="Q1668" i="1"/>
  <c r="R1684" i="1"/>
  <c r="Q1684" i="1"/>
  <c r="R777" i="1"/>
  <c r="Q777" i="1"/>
  <c r="R793" i="1"/>
  <c r="Q793" i="1"/>
  <c r="R809" i="1"/>
  <c r="Q809" i="1"/>
  <c r="R825" i="1"/>
  <c r="Q825" i="1"/>
  <c r="R841" i="1"/>
  <c r="Q841" i="1"/>
  <c r="R857" i="1"/>
  <c r="Q857" i="1"/>
  <c r="R873" i="1"/>
  <c r="Q873" i="1"/>
  <c r="R889" i="1"/>
  <c r="Q889" i="1"/>
  <c r="R905" i="1"/>
  <c r="Q905" i="1"/>
  <c r="R921" i="1"/>
  <c r="Q921" i="1"/>
  <c r="R937" i="1"/>
  <c r="Q937" i="1"/>
  <c r="R22" i="1"/>
  <c r="Q22" i="1"/>
  <c r="R1924" i="1"/>
  <c r="Q1924" i="1"/>
  <c r="R1956" i="1"/>
  <c r="Q1956" i="1"/>
  <c r="R1988" i="1"/>
  <c r="Q1988" i="1"/>
  <c r="R2024" i="1"/>
  <c r="Q2024" i="1"/>
  <c r="R2052" i="1"/>
  <c r="Q2052" i="1"/>
  <c r="R2068" i="1"/>
  <c r="Q2068" i="1"/>
  <c r="R2084" i="1"/>
  <c r="Q2084" i="1"/>
  <c r="R2100" i="1"/>
  <c r="Q2100" i="1"/>
  <c r="R2116" i="1"/>
  <c r="Q2116" i="1"/>
  <c r="R2132" i="1"/>
  <c r="Q2132" i="1"/>
  <c r="R2148" i="1"/>
  <c r="Q2148" i="1"/>
  <c r="R2164" i="1"/>
  <c r="Q2164" i="1"/>
  <c r="R2180" i="1"/>
  <c r="Q2180" i="1"/>
  <c r="R2196" i="1"/>
  <c r="Q2196" i="1"/>
  <c r="R2212" i="1"/>
  <c r="Q2212" i="1"/>
  <c r="R2228" i="1"/>
  <c r="Q2228" i="1"/>
  <c r="R2244" i="1"/>
  <c r="Q2244" i="1"/>
  <c r="R2260" i="1"/>
  <c r="Q2260" i="1"/>
  <c r="R1706" i="1"/>
  <c r="Q1706" i="1"/>
  <c r="R1726" i="1"/>
  <c r="Q1726" i="1"/>
  <c r="R1746" i="1"/>
  <c r="Q1746" i="1"/>
  <c r="R1778" i="1"/>
  <c r="Q1778" i="1"/>
  <c r="R1810" i="1"/>
  <c r="Q1810" i="1"/>
  <c r="R1846" i="1"/>
  <c r="Q1846" i="1"/>
  <c r="R1878" i="1"/>
  <c r="Q1878" i="1"/>
  <c r="R1906" i="1"/>
  <c r="Q1906" i="1"/>
  <c r="R970" i="1"/>
  <c r="Q970" i="1"/>
  <c r="R1002" i="1"/>
  <c r="Q1002" i="1"/>
  <c r="R1030" i="1"/>
  <c r="Q1030" i="1"/>
  <c r="R1062" i="1"/>
  <c r="Q1062" i="1"/>
  <c r="R1094" i="1"/>
  <c r="Q1094" i="1"/>
  <c r="R1130" i="1"/>
  <c r="Q1130" i="1"/>
  <c r="R1162" i="1"/>
  <c r="Q1162" i="1"/>
  <c r="R1194" i="1"/>
  <c r="Q1194" i="1"/>
  <c r="R1226" i="1"/>
  <c r="Q1226" i="1"/>
  <c r="R1254" i="1"/>
  <c r="Q1254" i="1"/>
  <c r="R1286" i="1"/>
  <c r="Q1286" i="1"/>
  <c r="R1318" i="1"/>
  <c r="Q1318" i="1"/>
  <c r="R1350" i="1"/>
  <c r="Q1350" i="1"/>
  <c r="R1382" i="1"/>
  <c r="Q1382" i="1"/>
  <c r="R1410" i="1"/>
  <c r="Q1410" i="1"/>
  <c r="R1446" i="1"/>
  <c r="Q1446" i="1"/>
  <c r="R1478" i="1"/>
  <c r="Q1478" i="1"/>
  <c r="R1510" i="1"/>
  <c r="Q1510" i="1"/>
  <c r="R1542" i="1"/>
  <c r="Q1542" i="1"/>
  <c r="R1574" i="1"/>
  <c r="Q1574" i="1"/>
  <c r="R1606" i="1"/>
  <c r="Q1606" i="1"/>
  <c r="R1638" i="1"/>
  <c r="Q1638" i="1"/>
  <c r="R1670" i="1"/>
  <c r="Q1670" i="1"/>
  <c r="R803" i="1"/>
  <c r="Q803" i="1"/>
  <c r="R831" i="1"/>
  <c r="Q831" i="1"/>
  <c r="R863" i="1"/>
  <c r="Q863" i="1"/>
  <c r="R895" i="1"/>
  <c r="Q895" i="1"/>
  <c r="R927" i="1"/>
  <c r="Q927" i="1"/>
  <c r="R1377" i="1"/>
  <c r="Q1377" i="1"/>
  <c r="R1393" i="1"/>
  <c r="Q1393" i="1"/>
  <c r="R1409" i="1"/>
  <c r="Q1409" i="1"/>
  <c r="R1425" i="1"/>
  <c r="Q1425" i="1"/>
  <c r="R1441" i="1"/>
  <c r="Q1441" i="1"/>
  <c r="R1457" i="1"/>
  <c r="Q1457" i="1"/>
  <c r="R1473" i="1"/>
  <c r="Q1473" i="1"/>
  <c r="R1489" i="1"/>
  <c r="Q1489" i="1"/>
  <c r="R1505" i="1"/>
  <c r="Q1505" i="1"/>
  <c r="R1521" i="1"/>
  <c r="Q1521" i="1"/>
  <c r="R1537" i="1"/>
  <c r="Q1537" i="1"/>
  <c r="R1553" i="1"/>
  <c r="Q1553" i="1"/>
  <c r="R1569" i="1"/>
  <c r="Q1569" i="1"/>
  <c r="R1585" i="1"/>
  <c r="Q1585" i="1"/>
  <c r="R1601" i="1"/>
  <c r="Q1601" i="1"/>
  <c r="R1617" i="1"/>
  <c r="Q1617" i="1"/>
  <c r="R1633" i="1"/>
  <c r="Q1633" i="1"/>
  <c r="R1649" i="1"/>
  <c r="Q1649" i="1"/>
  <c r="R1665" i="1"/>
  <c r="Q1665" i="1"/>
  <c r="R1681" i="1"/>
  <c r="Q1681" i="1"/>
  <c r="R1697" i="1"/>
  <c r="Q1697" i="1"/>
  <c r="R790" i="1"/>
  <c r="Q790" i="1"/>
  <c r="R806" i="1"/>
  <c r="Q806" i="1"/>
  <c r="R822" i="1"/>
  <c r="Q822" i="1"/>
  <c r="R838" i="1"/>
  <c r="Q838" i="1"/>
  <c r="R854" i="1"/>
  <c r="Q854" i="1"/>
  <c r="R870" i="1"/>
  <c r="Q870" i="1"/>
  <c r="R886" i="1"/>
  <c r="Q886" i="1"/>
  <c r="R902" i="1"/>
  <c r="Q902" i="1"/>
  <c r="R918" i="1"/>
  <c r="Q918" i="1"/>
  <c r="R934" i="1"/>
  <c r="Q934" i="1"/>
  <c r="R7" i="1"/>
  <c r="Q7" i="1"/>
  <c r="R1928" i="1"/>
  <c r="Q1928" i="1"/>
  <c r="R1960" i="1"/>
  <c r="Q1960" i="1"/>
  <c r="R1992" i="1"/>
  <c r="Q1992" i="1"/>
  <c r="R2020" i="1"/>
  <c r="Q2020" i="1"/>
  <c r="R1722" i="1"/>
  <c r="Q1722" i="1"/>
  <c r="R1766" i="1"/>
  <c r="Q1766" i="1"/>
  <c r="R1798" i="1"/>
  <c r="Q1798" i="1"/>
  <c r="R1830" i="1"/>
  <c r="Q1830" i="1"/>
  <c r="R1862" i="1"/>
  <c r="Q1862" i="1"/>
  <c r="R1894" i="1"/>
  <c r="Q1894" i="1"/>
  <c r="R958" i="1"/>
  <c r="Q958" i="1"/>
  <c r="R990" i="1"/>
  <c r="Q990" i="1"/>
  <c r="R1022" i="1"/>
  <c r="Q1022" i="1"/>
  <c r="R1058" i="1"/>
  <c r="Q1058" i="1"/>
  <c r="R1090" i="1"/>
  <c r="Q1090" i="1"/>
  <c r="R1122" i="1"/>
  <c r="Q1122" i="1"/>
  <c r="R1150" i="1"/>
  <c r="Q1150" i="1"/>
  <c r="R1182" i="1"/>
  <c r="Q1182" i="1"/>
  <c r="R1214" i="1"/>
  <c r="Q1214" i="1"/>
  <c r="R1250" i="1"/>
  <c r="Q1250" i="1"/>
  <c r="R1282" i="1"/>
  <c r="Q1282" i="1"/>
  <c r="R1314" i="1"/>
  <c r="Q1314" i="1"/>
  <c r="R1346" i="1"/>
  <c r="Q1346" i="1"/>
  <c r="R1378" i="1"/>
  <c r="Q1378" i="1"/>
  <c r="R1414" i="1"/>
  <c r="Q1414" i="1"/>
  <c r="R1442" i="1"/>
  <c r="Q1442" i="1"/>
  <c r="R1474" i="1"/>
  <c r="Q1474" i="1"/>
  <c r="R1506" i="1"/>
  <c r="Q1506" i="1"/>
  <c r="R1538" i="1"/>
  <c r="Q1538" i="1"/>
  <c r="R1570" i="1"/>
  <c r="Q1570" i="1"/>
  <c r="R1602" i="1"/>
  <c r="Q1602" i="1"/>
  <c r="R1634" i="1"/>
  <c r="Q1634" i="1"/>
  <c r="R1666" i="1"/>
  <c r="Q1666" i="1"/>
  <c r="R1698" i="1"/>
  <c r="Q1698" i="1"/>
  <c r="R783" i="1"/>
  <c r="Q783" i="1"/>
  <c r="R815" i="1"/>
  <c r="Q815" i="1"/>
  <c r="R851" i="1"/>
  <c r="Q851" i="1"/>
  <c r="R879" i="1"/>
  <c r="Q879" i="1"/>
  <c r="R915" i="1"/>
  <c r="Q915" i="1"/>
  <c r="R800" i="1"/>
  <c r="Q800" i="1"/>
  <c r="R816" i="1"/>
  <c r="Q816" i="1"/>
  <c r="R832" i="1"/>
  <c r="Q832" i="1"/>
  <c r="R848" i="1"/>
  <c r="Q848" i="1"/>
  <c r="R864" i="1"/>
  <c r="Q864" i="1"/>
  <c r="R880" i="1"/>
  <c r="Q880" i="1"/>
  <c r="R896" i="1"/>
  <c r="Q896" i="1"/>
  <c r="R912" i="1"/>
  <c r="Q912" i="1"/>
  <c r="R928" i="1"/>
  <c r="Q928" i="1"/>
  <c r="R21" i="1"/>
  <c r="Q21" i="1"/>
  <c r="R8" i="1"/>
  <c r="Q8" i="1"/>
  <c r="R20" i="1"/>
  <c r="Q20" i="1"/>
  <c r="R1913" i="1"/>
  <c r="Q1913" i="1"/>
  <c r="R1977" i="1"/>
  <c r="Q1977" i="1"/>
  <c r="R1930" i="1"/>
  <c r="Q1930" i="1"/>
  <c r="R1978" i="1"/>
  <c r="Q1978" i="1"/>
  <c r="R2042" i="1"/>
  <c r="Q2042" i="1"/>
  <c r="R2106" i="1"/>
  <c r="Q2106" i="1"/>
  <c r="R2154" i="1"/>
  <c r="Q2154" i="1"/>
  <c r="R2218" i="1"/>
  <c r="Q2218" i="1"/>
  <c r="R1712" i="1"/>
  <c r="Q1712" i="1"/>
  <c r="R1760" i="1"/>
  <c r="Q1760" i="1"/>
  <c r="R1824" i="1"/>
  <c r="Q1824" i="1"/>
  <c r="R1888" i="1"/>
  <c r="Q1888" i="1"/>
  <c r="R984" i="1"/>
  <c r="Q984" i="1"/>
  <c r="R1032" i="1"/>
  <c r="Q1032" i="1"/>
  <c r="R1096" i="1"/>
  <c r="Q1096" i="1"/>
  <c r="R1160" i="1"/>
  <c r="Q1160" i="1"/>
  <c r="R1208" i="1"/>
  <c r="Q1208" i="1"/>
  <c r="R1272" i="1"/>
  <c r="Q1272" i="1"/>
  <c r="R1336" i="1"/>
  <c r="Q1336" i="1"/>
  <c r="R1915" i="1"/>
  <c r="Q1915" i="1"/>
  <c r="R1963" i="1"/>
  <c r="Q1963" i="1"/>
  <c r="R2027" i="1"/>
  <c r="Q2027" i="1"/>
  <c r="R2075" i="1"/>
  <c r="Q2075" i="1"/>
  <c r="R2139" i="1"/>
  <c r="Q2139" i="1"/>
  <c r="R2203" i="1"/>
  <c r="Q2203" i="1"/>
  <c r="R2251" i="1"/>
  <c r="Q2251" i="1"/>
  <c r="R1729" i="1"/>
  <c r="Q1729" i="1"/>
  <c r="R1793" i="1"/>
  <c r="Q1793" i="1"/>
  <c r="R1857" i="1"/>
  <c r="Q1857" i="1"/>
  <c r="R1905" i="1"/>
  <c r="Q1905" i="1"/>
  <c r="R1001" i="1"/>
  <c r="Q1001" i="1"/>
  <c r="R1065" i="1"/>
  <c r="Q1065" i="1"/>
  <c r="R1129" i="1"/>
  <c r="Q1129" i="1"/>
  <c r="R1209" i="1"/>
  <c r="Q1209" i="1"/>
  <c r="R1257" i="1"/>
  <c r="Q1257" i="1"/>
  <c r="R1321" i="1"/>
  <c r="Q1321" i="1"/>
  <c r="R2013" i="1"/>
  <c r="Q2013" i="1"/>
  <c r="R2061" i="1"/>
  <c r="Q2061" i="1"/>
  <c r="R2125" i="1"/>
  <c r="Q2125" i="1"/>
  <c r="R2189" i="1"/>
  <c r="Q2189" i="1"/>
  <c r="R2237" i="1"/>
  <c r="Q2237" i="1"/>
  <c r="R1715" i="1"/>
  <c r="Q1715" i="1"/>
  <c r="R1763" i="1"/>
  <c r="Q1763" i="1"/>
  <c r="R1827" i="1"/>
  <c r="Q1827" i="1"/>
  <c r="R1875" i="1"/>
  <c r="Q1875" i="1"/>
  <c r="R971" i="1"/>
  <c r="Q971" i="1"/>
  <c r="R1019" i="1"/>
  <c r="Q1019" i="1"/>
  <c r="R1083" i="1"/>
  <c r="Q1083" i="1"/>
  <c r="R1147" i="1"/>
  <c r="Q1147" i="1"/>
  <c r="R1195" i="1"/>
  <c r="Q1195" i="1"/>
  <c r="R1259" i="1"/>
  <c r="Q1259" i="1"/>
  <c r="R1307" i="1"/>
  <c r="Q1307" i="1"/>
  <c r="R1371" i="1"/>
  <c r="Q1371" i="1"/>
  <c r="R1435" i="1"/>
  <c r="Q1435" i="1"/>
  <c r="R1499" i="1"/>
  <c r="Q1499" i="1"/>
  <c r="R1563" i="1"/>
  <c r="Q1563" i="1"/>
  <c r="R1627" i="1"/>
  <c r="Q1627" i="1"/>
  <c r="R1675" i="1"/>
  <c r="Q1675" i="1"/>
  <c r="R1388" i="1"/>
  <c r="Q1388" i="1"/>
  <c r="R1452" i="1"/>
  <c r="Q1452" i="1"/>
  <c r="R1500" i="1"/>
  <c r="Q1500" i="1"/>
  <c r="R1564" i="1"/>
  <c r="Q1564" i="1"/>
  <c r="R1644" i="1"/>
  <c r="Q1644" i="1"/>
  <c r="R833" i="1"/>
  <c r="Q833" i="1"/>
  <c r="R881" i="1"/>
  <c r="Q881" i="1"/>
  <c r="R1940" i="1"/>
  <c r="Q1940" i="1"/>
  <c r="R2060" i="1"/>
  <c r="Q2060" i="1"/>
  <c r="R2124" i="1"/>
  <c r="Q2124" i="1"/>
  <c r="R2188" i="1"/>
  <c r="Q2188" i="1"/>
  <c r="R2252" i="1"/>
  <c r="Q2252" i="1"/>
  <c r="R1762" i="1"/>
  <c r="Q1762" i="1"/>
  <c r="R1909" i="1"/>
  <c r="Q1909" i="1"/>
  <c r="R1925" i="1"/>
  <c r="Q1925" i="1"/>
  <c r="R1941" i="1"/>
  <c r="Q1941" i="1"/>
  <c r="R1957" i="1"/>
  <c r="Q1957" i="1"/>
  <c r="R1973" i="1"/>
  <c r="Q1973" i="1"/>
  <c r="R1989" i="1"/>
  <c r="Q1989" i="1"/>
  <c r="R1910" i="1"/>
  <c r="Q1910" i="1"/>
  <c r="R1926" i="1"/>
  <c r="Q1926" i="1"/>
  <c r="R1942" i="1"/>
  <c r="Q1942" i="1"/>
  <c r="R1958" i="1"/>
  <c r="Q1958" i="1"/>
  <c r="R1974" i="1"/>
  <c r="Q1974" i="1"/>
  <c r="R1990" i="1"/>
  <c r="Q1990" i="1"/>
  <c r="R2006" i="1"/>
  <c r="Q2006" i="1"/>
  <c r="R2022" i="1"/>
  <c r="Q2022" i="1"/>
  <c r="R2038" i="1"/>
  <c r="Q2038" i="1"/>
  <c r="R2054" i="1"/>
  <c r="Q2054" i="1"/>
  <c r="R2070" i="1"/>
  <c r="Q2070" i="1"/>
  <c r="R2086" i="1"/>
  <c r="Q2086" i="1"/>
  <c r="R2102" i="1"/>
  <c r="Q2102" i="1"/>
  <c r="R2118" i="1"/>
  <c r="Q2118" i="1"/>
  <c r="R2134" i="1"/>
  <c r="Q2134" i="1"/>
  <c r="R2150" i="1"/>
  <c r="Q2150" i="1"/>
  <c r="R2166" i="1"/>
  <c r="Q2166" i="1"/>
  <c r="R2182" i="1"/>
  <c r="Q2182" i="1"/>
  <c r="R2198" i="1"/>
  <c r="Q2198" i="1"/>
  <c r="R2214" i="1"/>
  <c r="Q2214" i="1"/>
  <c r="R2230" i="1"/>
  <c r="Q2230" i="1"/>
  <c r="R2246" i="1"/>
  <c r="Q2246" i="1"/>
  <c r="R2262" i="1"/>
  <c r="Q2262" i="1"/>
  <c r="R1708" i="1"/>
  <c r="Q1708" i="1"/>
  <c r="R1724" i="1"/>
  <c r="Q1724" i="1"/>
  <c r="R1740" i="1"/>
  <c r="Q1740" i="1"/>
  <c r="R1756" i="1"/>
  <c r="Q1756" i="1"/>
  <c r="R1772" i="1"/>
  <c r="Q1772" i="1"/>
  <c r="R1788" i="1"/>
  <c r="Q1788" i="1"/>
  <c r="R1804" i="1"/>
  <c r="Q1804" i="1"/>
  <c r="R1820" i="1"/>
  <c r="Q1820" i="1"/>
  <c r="G27" i="2" s="1"/>
  <c r="R1836" i="1"/>
  <c r="Q1836" i="1"/>
  <c r="R1852" i="1"/>
  <c r="Q1852" i="1"/>
  <c r="R1868" i="1"/>
  <c r="Q1868" i="1"/>
  <c r="R1884" i="1"/>
  <c r="Q1884" i="1"/>
  <c r="R1900" i="1"/>
  <c r="Q1900" i="1"/>
  <c r="R948" i="1"/>
  <c r="Q948" i="1"/>
  <c r="R964" i="1"/>
  <c r="Q964" i="1"/>
  <c r="R980" i="1"/>
  <c r="Q980" i="1"/>
  <c r="R996" i="1"/>
  <c r="Q996" i="1"/>
  <c r="R1012" i="1"/>
  <c r="Q1012" i="1"/>
  <c r="R1028" i="1"/>
  <c r="Q1028" i="1"/>
  <c r="R1060" i="1"/>
  <c r="Q1060" i="1"/>
  <c r="R1076" i="1"/>
  <c r="Q1076" i="1"/>
  <c r="R1092" i="1"/>
  <c r="Q1092" i="1"/>
  <c r="R1108" i="1"/>
  <c r="Q1108" i="1"/>
  <c r="R1124" i="1"/>
  <c r="Q1124" i="1"/>
  <c r="R1140" i="1"/>
  <c r="Q1140" i="1"/>
  <c r="R1156" i="1"/>
  <c r="Q1156" i="1"/>
  <c r="R1172" i="1"/>
  <c r="Q1172" i="1"/>
  <c r="R1188" i="1"/>
  <c r="Q1188" i="1"/>
  <c r="R1204" i="1"/>
  <c r="Q1204" i="1"/>
  <c r="R1220" i="1"/>
  <c r="Q1220" i="1"/>
  <c r="R1236" i="1"/>
  <c r="Q1236" i="1"/>
  <c r="R1252" i="1"/>
  <c r="Q1252" i="1"/>
  <c r="R1268" i="1"/>
  <c r="Q1268" i="1"/>
  <c r="R1284" i="1"/>
  <c r="Q1284" i="1"/>
  <c r="R1300" i="1"/>
  <c r="Q1300" i="1"/>
  <c r="R1316" i="1"/>
  <c r="Q1316" i="1"/>
  <c r="R1332" i="1"/>
  <c r="Q1332" i="1"/>
  <c r="R1348" i="1"/>
  <c r="Q1348" i="1"/>
  <c r="R1364" i="1"/>
  <c r="Q1364" i="1"/>
  <c r="R1911" i="1"/>
  <c r="Q1911" i="1"/>
  <c r="R1927" i="1"/>
  <c r="Q1927" i="1"/>
  <c r="R1943" i="1"/>
  <c r="Q1943" i="1"/>
  <c r="R1959" i="1"/>
  <c r="Q1959" i="1"/>
  <c r="R1975" i="1"/>
  <c r="Q1975" i="1"/>
  <c r="R1991" i="1"/>
  <c r="Q1991" i="1"/>
  <c r="R2007" i="1"/>
  <c r="Q2007" i="1"/>
  <c r="R2023" i="1"/>
  <c r="Q2023" i="1"/>
  <c r="R2039" i="1"/>
  <c r="Q2039" i="1"/>
  <c r="R2055" i="1"/>
  <c r="Q2055" i="1"/>
  <c r="R2071" i="1"/>
  <c r="Q2071" i="1"/>
  <c r="R2087" i="1"/>
  <c r="Q2087" i="1"/>
  <c r="R2103" i="1"/>
  <c r="Q2103" i="1"/>
  <c r="R2119" i="1"/>
  <c r="Q2119" i="1"/>
  <c r="R2135" i="1"/>
  <c r="Q2135" i="1"/>
  <c r="R2151" i="1"/>
  <c r="Q2151" i="1"/>
  <c r="R2167" i="1"/>
  <c r="Q2167" i="1"/>
  <c r="R2183" i="1"/>
  <c r="Q2183" i="1"/>
  <c r="R2199" i="1"/>
  <c r="Q2199" i="1"/>
  <c r="R2215" i="1"/>
  <c r="Q2215" i="1"/>
  <c r="R2231" i="1"/>
  <c r="Q2231" i="1"/>
  <c r="R2247" i="1"/>
  <c r="Q2247" i="1"/>
  <c r="R2263" i="1"/>
  <c r="Q2263" i="1"/>
  <c r="R1709" i="1"/>
  <c r="Q1709" i="1"/>
  <c r="R1725" i="1"/>
  <c r="Q1725" i="1"/>
  <c r="R1741" i="1"/>
  <c r="Q1741" i="1"/>
  <c r="R1757" i="1"/>
  <c r="Q1757" i="1"/>
  <c r="R1773" i="1"/>
  <c r="Q1773" i="1"/>
  <c r="R1789" i="1"/>
  <c r="Q1789" i="1"/>
  <c r="R1805" i="1"/>
  <c r="Q1805" i="1"/>
  <c r="R1821" i="1"/>
  <c r="Q1821" i="1"/>
  <c r="R1837" i="1"/>
  <c r="Q1837" i="1"/>
  <c r="R1853" i="1"/>
  <c r="Q1853" i="1"/>
  <c r="R1869" i="1"/>
  <c r="Q1869" i="1"/>
  <c r="R1885" i="1"/>
  <c r="Q1885" i="1"/>
  <c r="R1901" i="1"/>
  <c r="Q1901" i="1"/>
  <c r="R949" i="1"/>
  <c r="Q949" i="1"/>
  <c r="R965" i="1"/>
  <c r="Q965" i="1"/>
  <c r="R981" i="1"/>
  <c r="Q981" i="1"/>
  <c r="R997" i="1"/>
  <c r="Q997" i="1"/>
  <c r="R1013" i="1"/>
  <c r="Q1013" i="1"/>
  <c r="R1029" i="1"/>
  <c r="Q1029" i="1"/>
  <c r="R1061" i="1"/>
  <c r="Q1061" i="1"/>
  <c r="R1077" i="1"/>
  <c r="Q1077" i="1"/>
  <c r="R1093" i="1"/>
  <c r="Q1093" i="1"/>
  <c r="R1109" i="1"/>
  <c r="Q1109" i="1"/>
  <c r="R1125" i="1"/>
  <c r="Q1125" i="1"/>
  <c r="R1141" i="1"/>
  <c r="Q1141" i="1"/>
  <c r="R1157" i="1"/>
  <c r="Q1157" i="1"/>
  <c r="R1173" i="1"/>
  <c r="Q1173" i="1"/>
  <c r="R1189" i="1"/>
  <c r="Q1189" i="1"/>
  <c r="R1205" i="1"/>
  <c r="Q1205" i="1"/>
  <c r="R1221" i="1"/>
  <c r="Q1221" i="1"/>
  <c r="R1237" i="1"/>
  <c r="Q1237" i="1"/>
  <c r="R1253" i="1"/>
  <c r="Q1253" i="1"/>
  <c r="R1269" i="1"/>
  <c r="Q1269" i="1"/>
  <c r="R1285" i="1"/>
  <c r="Q1285" i="1"/>
  <c r="R1301" i="1"/>
  <c r="Q1301" i="1"/>
  <c r="R1317" i="1"/>
  <c r="Q1317" i="1"/>
  <c r="R1333" i="1"/>
  <c r="Q1333" i="1"/>
  <c r="R1349" i="1"/>
  <c r="Q1349" i="1"/>
  <c r="R1365" i="1"/>
  <c r="Q1365" i="1"/>
  <c r="R2009" i="1"/>
  <c r="Q2009" i="1"/>
  <c r="R2025" i="1"/>
  <c r="Q2025" i="1"/>
  <c r="R2041" i="1"/>
  <c r="Q2041" i="1"/>
  <c r="R2057" i="1"/>
  <c r="Q2057" i="1"/>
  <c r="R2073" i="1"/>
  <c r="Q2073" i="1"/>
  <c r="R2089" i="1"/>
  <c r="Q2089" i="1"/>
  <c r="R2105" i="1"/>
  <c r="Q2105" i="1"/>
  <c r="R2121" i="1"/>
  <c r="Q2121" i="1"/>
  <c r="R2137" i="1"/>
  <c r="Q2137" i="1"/>
  <c r="R2153" i="1"/>
  <c r="Q2153" i="1"/>
  <c r="R2169" i="1"/>
  <c r="Q2169" i="1"/>
  <c r="R2185" i="1"/>
  <c r="Q2185" i="1"/>
  <c r="R2201" i="1"/>
  <c r="Q2201" i="1"/>
  <c r="R2217" i="1"/>
  <c r="Q2217" i="1"/>
  <c r="R2233" i="1"/>
  <c r="Q2233" i="1"/>
  <c r="R2249" i="1"/>
  <c r="Q2249" i="1"/>
  <c r="R2265" i="1"/>
  <c r="Q2265" i="1"/>
  <c r="R1711" i="1"/>
  <c r="Q1711" i="1"/>
  <c r="R1727" i="1"/>
  <c r="Q1727" i="1"/>
  <c r="R1743" i="1"/>
  <c r="Q1743" i="1"/>
  <c r="R1759" i="1"/>
  <c r="Q1759" i="1"/>
  <c r="R1775" i="1"/>
  <c r="Q1775" i="1"/>
  <c r="R1791" i="1"/>
  <c r="Q1791" i="1"/>
  <c r="R1807" i="1"/>
  <c r="Q1807" i="1"/>
  <c r="R1823" i="1"/>
  <c r="Q1823" i="1"/>
  <c r="R1839" i="1"/>
  <c r="Q1839" i="1"/>
  <c r="R1855" i="1"/>
  <c r="Q1855" i="1"/>
  <c r="R1871" i="1"/>
  <c r="Q1871" i="1"/>
  <c r="R1887" i="1"/>
  <c r="Q1887" i="1"/>
  <c r="R1903" i="1"/>
  <c r="Q1903" i="1"/>
  <c r="R951" i="1"/>
  <c r="Q951" i="1"/>
  <c r="R967" i="1"/>
  <c r="Q967" i="1"/>
  <c r="R983" i="1"/>
  <c r="Q983" i="1"/>
  <c r="R999" i="1"/>
  <c r="Q999" i="1"/>
  <c r="R1015" i="1"/>
  <c r="Q1015" i="1"/>
  <c r="R1031" i="1"/>
  <c r="Q1031" i="1"/>
  <c r="R1063" i="1"/>
  <c r="Q1063" i="1"/>
  <c r="R1079" i="1"/>
  <c r="Q1079" i="1"/>
  <c r="R1095" i="1"/>
  <c r="Q1095" i="1"/>
  <c r="R1111" i="1"/>
  <c r="Q1111" i="1"/>
  <c r="R1127" i="1"/>
  <c r="Q1127" i="1"/>
  <c r="R1143" i="1"/>
  <c r="Q1143" i="1"/>
  <c r="R1159" i="1"/>
  <c r="Q1159" i="1"/>
  <c r="R1175" i="1"/>
  <c r="Q1175" i="1"/>
  <c r="R1191" i="1"/>
  <c r="Q1191" i="1"/>
  <c r="R1207" i="1"/>
  <c r="Q1207" i="1"/>
  <c r="R1223" i="1"/>
  <c r="Q1223" i="1"/>
  <c r="R1239" i="1"/>
  <c r="Q1239" i="1"/>
  <c r="R1255" i="1"/>
  <c r="Q1255" i="1"/>
  <c r="R1271" i="1"/>
  <c r="Q1271" i="1"/>
  <c r="R1287" i="1"/>
  <c r="Q1287" i="1"/>
  <c r="R1303" i="1"/>
  <c r="Q1303" i="1"/>
  <c r="R1319" i="1"/>
  <c r="Q1319" i="1"/>
  <c r="R1335" i="1"/>
  <c r="Q1335" i="1"/>
  <c r="R1351" i="1"/>
  <c r="Q1351" i="1"/>
  <c r="R1367" i="1"/>
  <c r="Q1367" i="1"/>
  <c r="R1383" i="1"/>
  <c r="Q1383" i="1"/>
  <c r="R1399" i="1"/>
  <c r="Q1399" i="1"/>
  <c r="R1415" i="1"/>
  <c r="Q1415" i="1"/>
  <c r="R1431" i="1"/>
  <c r="Q1431" i="1"/>
  <c r="R1447" i="1"/>
  <c r="Q1447" i="1"/>
  <c r="R1463" i="1"/>
  <c r="Q1463" i="1"/>
  <c r="R1479" i="1"/>
  <c r="Q1479" i="1"/>
  <c r="R1495" i="1"/>
  <c r="Q1495" i="1"/>
  <c r="R1511" i="1"/>
  <c r="Q1511" i="1"/>
  <c r="R1527" i="1"/>
  <c r="Q1527" i="1"/>
  <c r="R1543" i="1"/>
  <c r="Q1543" i="1"/>
  <c r="R1559" i="1"/>
  <c r="Q1559" i="1"/>
  <c r="R1575" i="1"/>
  <c r="Q1575" i="1"/>
  <c r="R1591" i="1"/>
  <c r="Q1591" i="1"/>
  <c r="R1607" i="1"/>
  <c r="Q1607" i="1"/>
  <c r="R1623" i="1"/>
  <c r="Q1623" i="1"/>
  <c r="R1639" i="1"/>
  <c r="Q1639" i="1"/>
  <c r="R1655" i="1"/>
  <c r="Q1655" i="1"/>
  <c r="R1671" i="1"/>
  <c r="Q1671" i="1"/>
  <c r="R1687" i="1"/>
  <c r="Q1687" i="1"/>
  <c r="R780" i="1"/>
  <c r="Q780" i="1"/>
  <c r="R1384" i="1"/>
  <c r="Q1384" i="1"/>
  <c r="R1400" i="1"/>
  <c r="Q1400" i="1"/>
  <c r="R1416" i="1"/>
  <c r="Q1416" i="1"/>
  <c r="R1432" i="1"/>
  <c r="Q1432" i="1"/>
  <c r="R1448" i="1"/>
  <c r="Q1448" i="1"/>
  <c r="R1464" i="1"/>
  <c r="Q1464" i="1"/>
  <c r="R1480" i="1"/>
  <c r="Q1480" i="1"/>
  <c r="R1496" i="1"/>
  <c r="Q1496" i="1"/>
  <c r="R1512" i="1"/>
  <c r="Q1512" i="1"/>
  <c r="R1528" i="1"/>
  <c r="Q1528" i="1"/>
  <c r="R1544" i="1"/>
  <c r="Q1544" i="1"/>
  <c r="R1560" i="1"/>
  <c r="Q1560" i="1"/>
  <c r="R1576" i="1"/>
  <c r="Q1576" i="1"/>
  <c r="R1592" i="1"/>
  <c r="Q1592" i="1"/>
  <c r="R1608" i="1"/>
  <c r="Q1608" i="1"/>
  <c r="R1624" i="1"/>
  <c r="Q1624" i="1"/>
  <c r="R1640" i="1"/>
  <c r="Q1640" i="1"/>
  <c r="R1656" i="1"/>
  <c r="Q1656" i="1"/>
  <c r="R1672" i="1"/>
  <c r="Q1672" i="1"/>
  <c r="R1688" i="1"/>
  <c r="Q1688" i="1"/>
  <c r="R781" i="1"/>
  <c r="Q781" i="1"/>
  <c r="R797" i="1"/>
  <c r="Q797" i="1"/>
  <c r="R813" i="1"/>
  <c r="Q813" i="1"/>
  <c r="R829" i="1"/>
  <c r="Q829" i="1"/>
  <c r="R845" i="1"/>
  <c r="Q845" i="1"/>
  <c r="R861" i="1"/>
  <c r="Q861" i="1"/>
  <c r="R877" i="1"/>
  <c r="Q877" i="1"/>
  <c r="R893" i="1"/>
  <c r="Q893" i="1"/>
  <c r="R909" i="1"/>
  <c r="Q909" i="1"/>
  <c r="R925" i="1"/>
  <c r="Q925" i="1"/>
  <c r="R10" i="1"/>
  <c r="Q10" i="1"/>
  <c r="R1932" i="1"/>
  <c r="Q1932" i="1"/>
  <c r="R1964" i="1"/>
  <c r="Q1964" i="1"/>
  <c r="R2000" i="1"/>
  <c r="Q2000" i="1"/>
  <c r="R2032" i="1"/>
  <c r="Q2032" i="1"/>
  <c r="R2056" i="1"/>
  <c r="Q2056" i="1"/>
  <c r="R2072" i="1"/>
  <c r="Q2072" i="1"/>
  <c r="R2088" i="1"/>
  <c r="Q2088" i="1"/>
  <c r="R2104" i="1"/>
  <c r="Q2104" i="1"/>
  <c r="R2120" i="1"/>
  <c r="Q2120" i="1"/>
  <c r="R2136" i="1"/>
  <c r="Q2136" i="1"/>
  <c r="R2152" i="1"/>
  <c r="Q2152" i="1"/>
  <c r="R2168" i="1"/>
  <c r="Q2168" i="1"/>
  <c r="R2184" i="1"/>
  <c r="Q2184" i="1"/>
  <c r="R2200" i="1"/>
  <c r="Q2200" i="1"/>
  <c r="R2216" i="1"/>
  <c r="Q2216" i="1"/>
  <c r="R2232" i="1"/>
  <c r="Q2232" i="1"/>
  <c r="R2248" i="1"/>
  <c r="Q2248" i="1"/>
  <c r="R2264" i="1"/>
  <c r="Q2264" i="1"/>
  <c r="R1710" i="1"/>
  <c r="Q1710" i="1"/>
  <c r="R1730" i="1"/>
  <c r="Q1730" i="1"/>
  <c r="R1754" i="1"/>
  <c r="Q1754" i="1"/>
  <c r="R1786" i="1"/>
  <c r="Q1786" i="1"/>
  <c r="R1818" i="1"/>
  <c r="Q1818" i="1"/>
  <c r="R1850" i="1"/>
  <c r="Q1850" i="1"/>
  <c r="R1886" i="1"/>
  <c r="Q1886" i="1"/>
  <c r="R946" i="1"/>
  <c r="Q946" i="1"/>
  <c r="R978" i="1"/>
  <c r="Q978" i="1"/>
  <c r="R1010" i="1"/>
  <c r="Q1010" i="1"/>
  <c r="R1070" i="1"/>
  <c r="Q1070" i="1"/>
  <c r="R1102" i="1"/>
  <c r="Q1102" i="1"/>
  <c r="R1138" i="1"/>
  <c r="Q1138" i="1"/>
  <c r="R1170" i="1"/>
  <c r="Q1170" i="1"/>
  <c r="R1202" i="1"/>
  <c r="Q1202" i="1"/>
  <c r="R1234" i="1"/>
  <c r="Q1234" i="1"/>
  <c r="R1262" i="1"/>
  <c r="Q1262" i="1"/>
  <c r="R1294" i="1"/>
  <c r="Q1294" i="1"/>
  <c r="R1326" i="1"/>
  <c r="Q1326" i="1"/>
  <c r="R1358" i="1"/>
  <c r="Q1358" i="1"/>
  <c r="R1386" i="1"/>
  <c r="Q1386" i="1"/>
  <c r="R1422" i="1"/>
  <c r="Q1422" i="1"/>
  <c r="R1454" i="1"/>
  <c r="Q1454" i="1"/>
  <c r="R1486" i="1"/>
  <c r="Q1486" i="1"/>
  <c r="R1518" i="1"/>
  <c r="Q1518" i="1"/>
  <c r="R1550" i="1"/>
  <c r="Q1550" i="1"/>
  <c r="R1582" i="1"/>
  <c r="Q1582" i="1"/>
  <c r="R1614" i="1"/>
  <c r="Q1614" i="1"/>
  <c r="R1646" i="1"/>
  <c r="Q1646" i="1"/>
  <c r="R1678" i="1"/>
  <c r="Q1678" i="1"/>
  <c r="R779" i="1"/>
  <c r="Q779" i="1"/>
  <c r="R811" i="1"/>
  <c r="Q811" i="1"/>
  <c r="R839" i="1"/>
  <c r="Q839" i="1"/>
  <c r="R871" i="1"/>
  <c r="Q871" i="1"/>
  <c r="R903" i="1"/>
  <c r="Q903" i="1"/>
  <c r="R931" i="1"/>
  <c r="Q931" i="1"/>
  <c r="R1381" i="1"/>
  <c r="Q1381" i="1"/>
  <c r="R1397" i="1"/>
  <c r="Q1397" i="1"/>
  <c r="R1413" i="1"/>
  <c r="Q1413" i="1"/>
  <c r="R1429" i="1"/>
  <c r="Q1429" i="1"/>
  <c r="R1445" i="1"/>
  <c r="Q1445" i="1"/>
  <c r="R1461" i="1"/>
  <c r="Q1461" i="1"/>
  <c r="R1477" i="1"/>
  <c r="Q1477" i="1"/>
  <c r="R1493" i="1"/>
  <c r="Q1493" i="1"/>
  <c r="R1509" i="1"/>
  <c r="Q1509" i="1"/>
  <c r="R1525" i="1"/>
  <c r="Q1525" i="1"/>
  <c r="R1541" i="1"/>
  <c r="Q1541" i="1"/>
  <c r="R1557" i="1"/>
  <c r="Q1557" i="1"/>
  <c r="R1573" i="1"/>
  <c r="Q1573" i="1"/>
  <c r="R1589" i="1"/>
  <c r="Q1589" i="1"/>
  <c r="R1605" i="1"/>
  <c r="Q1605" i="1"/>
  <c r="R1621" i="1"/>
  <c r="Q1621" i="1"/>
  <c r="R1637" i="1"/>
  <c r="Q1637" i="1"/>
  <c r="R1653" i="1"/>
  <c r="Q1653" i="1"/>
  <c r="R1669" i="1"/>
  <c r="Q1669" i="1"/>
  <c r="R1685" i="1"/>
  <c r="Q1685" i="1"/>
  <c r="R778" i="1"/>
  <c r="Q778" i="1"/>
  <c r="R794" i="1"/>
  <c r="Q794" i="1"/>
  <c r="R810" i="1"/>
  <c r="Q810" i="1"/>
  <c r="R826" i="1"/>
  <c r="Q826" i="1"/>
  <c r="R842" i="1"/>
  <c r="Q842" i="1"/>
  <c r="R858" i="1"/>
  <c r="Q858" i="1"/>
  <c r="R874" i="1"/>
  <c r="Q874" i="1"/>
  <c r="R890" i="1"/>
  <c r="Q890" i="1"/>
  <c r="R906" i="1"/>
  <c r="Q906" i="1"/>
  <c r="R922" i="1"/>
  <c r="Q922" i="1"/>
  <c r="R938" i="1"/>
  <c r="Q938" i="1"/>
  <c r="R11" i="1"/>
  <c r="Q11" i="1"/>
  <c r="R1936" i="1"/>
  <c r="Q1936" i="1"/>
  <c r="R1968" i="1"/>
  <c r="Q1968" i="1"/>
  <c r="R1996" i="1"/>
  <c r="Q1996" i="1"/>
  <c r="R2028" i="1"/>
  <c r="Q2028" i="1"/>
  <c r="R1742" i="1"/>
  <c r="Q1742" i="1"/>
  <c r="R1774" i="1"/>
  <c r="Q1774" i="1"/>
  <c r="R1806" i="1"/>
  <c r="Q1806" i="1"/>
  <c r="R1838" i="1"/>
  <c r="Q1838" i="1"/>
  <c r="R1866" i="1"/>
  <c r="Q1866" i="1"/>
  <c r="R1902" i="1"/>
  <c r="Q1902" i="1"/>
  <c r="R966" i="1"/>
  <c r="Q966" i="1"/>
  <c r="R998" i="1"/>
  <c r="Q998" i="1"/>
  <c r="R1034" i="1"/>
  <c r="Q1034" i="1"/>
  <c r="R1066" i="1"/>
  <c r="Q1066" i="1"/>
  <c r="R1098" i="1"/>
  <c r="Q1098" i="1"/>
  <c r="R1126" i="1"/>
  <c r="Q1126" i="1"/>
  <c r="R1158" i="1"/>
  <c r="Q1158" i="1"/>
  <c r="R1190" i="1"/>
  <c r="Q1190" i="1"/>
  <c r="R1222" i="1"/>
  <c r="Q1222" i="1"/>
  <c r="R1258" i="1"/>
  <c r="Q1258" i="1"/>
  <c r="R1290" i="1"/>
  <c r="Q1290" i="1"/>
  <c r="R1322" i="1"/>
  <c r="Q1322" i="1"/>
  <c r="R1354" i="1"/>
  <c r="Q1354" i="1"/>
  <c r="R1390" i="1"/>
  <c r="Q1390" i="1"/>
  <c r="R1418" i="1"/>
  <c r="Q1418" i="1"/>
  <c r="R1450" i="1"/>
  <c r="Q1450" i="1"/>
  <c r="R1482" i="1"/>
  <c r="Q1482" i="1"/>
  <c r="R1514" i="1"/>
  <c r="Q1514" i="1"/>
  <c r="R1546" i="1"/>
  <c r="Q1546" i="1"/>
  <c r="R1578" i="1"/>
  <c r="Q1578" i="1"/>
  <c r="R1610" i="1"/>
  <c r="Q1610" i="1"/>
  <c r="R1642" i="1"/>
  <c r="Q1642" i="1"/>
  <c r="R1674" i="1"/>
  <c r="Q1674" i="1"/>
  <c r="R791" i="1"/>
  <c r="Q791" i="1"/>
  <c r="R823" i="1"/>
  <c r="Q823" i="1"/>
  <c r="R859" i="1"/>
  <c r="Q859" i="1"/>
  <c r="R891" i="1"/>
  <c r="Q891" i="1"/>
  <c r="R923" i="1"/>
  <c r="Q923" i="1"/>
  <c r="R804" i="1"/>
  <c r="Q804" i="1"/>
  <c r="R820" i="1"/>
  <c r="Q820" i="1"/>
  <c r="R836" i="1"/>
  <c r="Q836" i="1"/>
  <c r="R852" i="1"/>
  <c r="Q852" i="1"/>
  <c r="R868" i="1"/>
  <c r="Q868" i="1"/>
  <c r="R884" i="1"/>
  <c r="Q884" i="1"/>
  <c r="R900" i="1"/>
  <c r="Q900" i="1"/>
  <c r="R916" i="1"/>
  <c r="Q916" i="1"/>
  <c r="R932" i="1"/>
  <c r="Q932" i="1"/>
  <c r="R16" i="1"/>
  <c r="Q16" i="1"/>
  <c r="R9" i="1"/>
  <c r="Q9" i="1"/>
  <c r="R1929" i="1"/>
  <c r="Q1929" i="1"/>
  <c r="R1914" i="1"/>
  <c r="Q1914" i="1"/>
  <c r="R2010" i="1"/>
  <c r="Q2010" i="1"/>
  <c r="R2090" i="1"/>
  <c r="Q2090" i="1"/>
  <c r="R2170" i="1"/>
  <c r="Q2170" i="1"/>
  <c r="R2250" i="1"/>
  <c r="Q2250" i="1"/>
  <c r="R1776" i="1"/>
  <c r="Q1776" i="1"/>
  <c r="R1856" i="1"/>
  <c r="Q1856" i="1"/>
  <c r="R968" i="1"/>
  <c r="Q968" i="1"/>
  <c r="R1064" i="1"/>
  <c r="Q1064" i="1"/>
  <c r="R1144" i="1"/>
  <c r="Q1144" i="1"/>
  <c r="R1224" i="1"/>
  <c r="Q1224" i="1"/>
  <c r="R1304" i="1"/>
  <c r="Q1304" i="1"/>
  <c r="R1931" i="1"/>
  <c r="Q1931" i="1"/>
  <c r="R2011" i="1"/>
  <c r="Q2011" i="1"/>
  <c r="R2107" i="1"/>
  <c r="Q2107" i="1"/>
  <c r="R2187" i="1"/>
  <c r="Q2187" i="1"/>
  <c r="R2267" i="1"/>
  <c r="Q2267" i="1"/>
  <c r="R1761" i="1"/>
  <c r="Q1761" i="1"/>
  <c r="R1841" i="1"/>
  <c r="Q1841" i="1"/>
  <c r="R969" i="1"/>
  <c r="Q969" i="1"/>
  <c r="R1033" i="1"/>
  <c r="Q1033" i="1"/>
  <c r="R1097" i="1"/>
  <c r="Q1097" i="1"/>
  <c r="R1177" i="1"/>
  <c r="Q1177" i="1"/>
  <c r="R1273" i="1"/>
  <c r="Q1273" i="1"/>
  <c r="R1353" i="1"/>
  <c r="Q1353" i="1"/>
  <c r="R2077" i="1"/>
  <c r="Q2077" i="1"/>
  <c r="R2173" i="1"/>
  <c r="Q2173" i="1"/>
  <c r="R1699" i="1"/>
  <c r="Q1699" i="1"/>
  <c r="R1795" i="1"/>
  <c r="Q1795" i="1"/>
  <c r="R1907" i="1"/>
  <c r="Q1907" i="1"/>
  <c r="R1035" i="1"/>
  <c r="Q1035" i="1"/>
  <c r="R1131" i="1"/>
  <c r="Q1131" i="1"/>
  <c r="R1227" i="1"/>
  <c r="Q1227" i="1"/>
  <c r="R1323" i="1"/>
  <c r="Q1323" i="1"/>
  <c r="R1403" i="1"/>
  <c r="Q1403" i="1"/>
  <c r="R1483" i="1"/>
  <c r="Q1483" i="1"/>
  <c r="R1579" i="1"/>
  <c r="Q1579" i="1"/>
  <c r="R1659" i="1"/>
  <c r="Q1659" i="1"/>
  <c r="R1436" i="1"/>
  <c r="Q1436" i="1"/>
  <c r="R1516" i="1"/>
  <c r="Q1516" i="1"/>
  <c r="R1596" i="1"/>
  <c r="Q1596" i="1"/>
  <c r="R1676" i="1"/>
  <c r="Q1676" i="1"/>
  <c r="R817" i="1"/>
  <c r="Q817" i="1"/>
  <c r="R897" i="1"/>
  <c r="Q897" i="1"/>
  <c r="R2040" i="1"/>
  <c r="Q2040" i="1"/>
  <c r="R2140" i="1"/>
  <c r="Q2140" i="1"/>
  <c r="R2220" i="1"/>
  <c r="Q2220" i="1"/>
  <c r="R1714" i="1"/>
  <c r="Q1714" i="1"/>
  <c r="R1794" i="1"/>
  <c r="Q1794" i="1"/>
  <c r="R1826" i="1"/>
  <c r="Q1826" i="1"/>
  <c r="R1858" i="1"/>
  <c r="Q1858" i="1"/>
  <c r="R1890" i="1"/>
  <c r="Q1890" i="1"/>
  <c r="R1018" i="1"/>
  <c r="Q1018" i="1"/>
  <c r="R1078" i="1"/>
  <c r="Q1078" i="1"/>
  <c r="R1110" i="1"/>
  <c r="Q1110" i="1"/>
  <c r="R1146" i="1"/>
  <c r="Q1146" i="1"/>
  <c r="R1178" i="1"/>
  <c r="Q1178" i="1"/>
  <c r="R1210" i="1"/>
  <c r="Q1210" i="1"/>
  <c r="R1242" i="1"/>
  <c r="Q1242" i="1"/>
  <c r="R1270" i="1"/>
  <c r="Q1270" i="1"/>
  <c r="R1302" i="1"/>
  <c r="Q1302" i="1"/>
  <c r="R1334" i="1"/>
  <c r="Q1334" i="1"/>
  <c r="R1366" i="1"/>
  <c r="Q1366" i="1"/>
  <c r="R1394" i="1"/>
  <c r="Q1394" i="1"/>
  <c r="R1430" i="1"/>
  <c r="Q1430" i="1"/>
  <c r="R1462" i="1"/>
  <c r="Q1462" i="1"/>
  <c r="R1494" i="1"/>
  <c r="Q1494" i="1"/>
  <c r="R1526" i="1"/>
  <c r="Q1526" i="1"/>
  <c r="R1558" i="1"/>
  <c r="Q1558" i="1"/>
  <c r="R1590" i="1"/>
  <c r="Q1590" i="1"/>
  <c r="R1622" i="1"/>
  <c r="Q1622" i="1"/>
  <c r="R1654" i="1"/>
  <c r="Q1654" i="1"/>
  <c r="R1686" i="1"/>
  <c r="Q1686" i="1"/>
  <c r="R787" i="1"/>
  <c r="Q787" i="1"/>
  <c r="R819" i="1"/>
  <c r="Q819" i="1"/>
  <c r="R847" i="1"/>
  <c r="Q847" i="1"/>
  <c r="R883" i="1"/>
  <c r="Q883" i="1"/>
  <c r="R911" i="1"/>
  <c r="Q911" i="1"/>
  <c r="R939" i="1"/>
  <c r="Q939" i="1"/>
  <c r="R1385" i="1"/>
  <c r="Q1385" i="1"/>
  <c r="R1401" i="1"/>
  <c r="Q1401" i="1"/>
  <c r="R1417" i="1"/>
  <c r="Q1417" i="1"/>
  <c r="R1433" i="1"/>
  <c r="Q1433" i="1"/>
  <c r="R1449" i="1"/>
  <c r="Q1449" i="1"/>
  <c r="R1465" i="1"/>
  <c r="Q1465" i="1"/>
  <c r="R1481" i="1"/>
  <c r="Q1481" i="1"/>
  <c r="R1497" i="1"/>
  <c r="Q1497" i="1"/>
  <c r="R1513" i="1"/>
  <c r="Q1513" i="1"/>
  <c r="R1529" i="1"/>
  <c r="Q1529" i="1"/>
  <c r="R1545" i="1"/>
  <c r="Q1545" i="1"/>
  <c r="R1561" i="1"/>
  <c r="Q1561" i="1"/>
  <c r="R1577" i="1"/>
  <c r="Q1577" i="1"/>
  <c r="R1593" i="1"/>
  <c r="Q1593" i="1"/>
  <c r="R1609" i="1"/>
  <c r="Q1609" i="1"/>
  <c r="R1625" i="1"/>
  <c r="Q1625" i="1"/>
  <c r="R1641" i="1"/>
  <c r="Q1641" i="1"/>
  <c r="R1657" i="1"/>
  <c r="Q1657" i="1"/>
  <c r="R1673" i="1"/>
  <c r="Q1673" i="1"/>
  <c r="R1689" i="1"/>
  <c r="Q1689" i="1"/>
  <c r="R782" i="1"/>
  <c r="Q782" i="1"/>
  <c r="R798" i="1"/>
  <c r="Q798" i="1"/>
  <c r="R846" i="1"/>
  <c r="Q846" i="1"/>
  <c r="R862" i="1"/>
  <c r="Q862" i="1"/>
  <c r="R878" i="1"/>
  <c r="Q878" i="1"/>
  <c r="R894" i="1"/>
  <c r="Q894" i="1"/>
  <c r="R910" i="1"/>
  <c r="Q910" i="1"/>
  <c r="R926" i="1"/>
  <c r="Q926" i="1"/>
  <c r="R15" i="1"/>
  <c r="Q15" i="1"/>
  <c r="R1912" i="1"/>
  <c r="Q1912" i="1"/>
  <c r="R1944" i="1"/>
  <c r="Q1944" i="1"/>
  <c r="R1976" i="1"/>
  <c r="Q1976" i="1"/>
  <c r="R2004" i="1"/>
  <c r="Q2004" i="1"/>
  <c r="R2036" i="1"/>
  <c r="Q2036" i="1"/>
  <c r="R1750" i="1"/>
  <c r="Q1750" i="1"/>
  <c r="R1782" i="1"/>
  <c r="Q1782" i="1"/>
  <c r="R1814" i="1"/>
  <c r="Q1814" i="1"/>
  <c r="R1842" i="1"/>
  <c r="Q1842" i="1"/>
  <c r="R1874" i="1"/>
  <c r="Q1874" i="1"/>
  <c r="R942" i="1"/>
  <c r="Q942" i="1"/>
  <c r="R974" i="1"/>
  <c r="Q974" i="1"/>
  <c r="R1006" i="1"/>
  <c r="Q1006" i="1"/>
  <c r="R1074" i="1"/>
  <c r="Q1074" i="1"/>
  <c r="R1106" i="1"/>
  <c r="Q1106" i="1"/>
  <c r="R1134" i="1"/>
  <c r="Q1134" i="1"/>
  <c r="R1166" i="1"/>
  <c r="Q1166" i="1"/>
  <c r="R1198" i="1"/>
  <c r="Q1198" i="1"/>
  <c r="R1230" i="1"/>
  <c r="Q1230" i="1"/>
  <c r="R1266" i="1"/>
  <c r="Q1266" i="1"/>
  <c r="R1298" i="1"/>
  <c r="Q1298" i="1"/>
  <c r="R1330" i="1"/>
  <c r="Q1330" i="1"/>
  <c r="R1362" i="1"/>
  <c r="Q1362" i="1"/>
  <c r="R1398" i="1"/>
  <c r="Q1398" i="1"/>
  <c r="R1426" i="1"/>
  <c r="Q1426" i="1"/>
  <c r="R1458" i="1"/>
  <c r="Q1458" i="1"/>
  <c r="R1490" i="1"/>
  <c r="Q1490" i="1"/>
  <c r="R1522" i="1"/>
  <c r="Q1522" i="1"/>
  <c r="R1554" i="1"/>
  <c r="Q1554" i="1"/>
  <c r="R1586" i="1"/>
  <c r="Q1586" i="1"/>
  <c r="R1618" i="1"/>
  <c r="Q1618" i="1"/>
  <c r="R1650" i="1"/>
  <c r="Q1650" i="1"/>
  <c r="R1682" i="1"/>
  <c r="Q1682" i="1"/>
  <c r="R799" i="1"/>
  <c r="Q799" i="1"/>
  <c r="R835" i="1"/>
  <c r="Q835" i="1"/>
  <c r="R867" i="1"/>
  <c r="Q867" i="1"/>
  <c r="R899" i="1"/>
  <c r="Q899" i="1"/>
  <c r="R935" i="1"/>
  <c r="Q935" i="1"/>
  <c r="R792" i="1"/>
  <c r="Q792" i="1"/>
  <c r="R808" i="1"/>
  <c r="Q808" i="1"/>
  <c r="R824" i="1"/>
  <c r="Q824" i="1"/>
  <c r="R840" i="1"/>
  <c r="Q840" i="1"/>
  <c r="R856" i="1"/>
  <c r="Q856" i="1"/>
  <c r="R872" i="1"/>
  <c r="Q872" i="1"/>
  <c r="R888" i="1"/>
  <c r="Q888" i="1"/>
  <c r="R904" i="1"/>
  <c r="Q904" i="1"/>
  <c r="R920" i="1"/>
  <c r="Q920" i="1"/>
  <c r="R936" i="1"/>
  <c r="Q936" i="1"/>
  <c r="R17" i="1"/>
  <c r="Q17" i="1"/>
  <c r="R1945" i="1"/>
  <c r="Q1945" i="1"/>
  <c r="R1993" i="1"/>
  <c r="Q1993" i="1"/>
  <c r="R1962" i="1"/>
  <c r="Q1962" i="1"/>
  <c r="R1994" i="1"/>
  <c r="Q1994" i="1"/>
  <c r="R2058" i="1"/>
  <c r="Q2058" i="1"/>
  <c r="R2122" i="1"/>
  <c r="Q2122" i="1"/>
  <c r="R2186" i="1"/>
  <c r="Q2186" i="1"/>
  <c r="R2234" i="1"/>
  <c r="Q2234" i="1"/>
  <c r="R1728" i="1"/>
  <c r="Q1728" i="1"/>
  <c r="R1792" i="1"/>
  <c r="Q1792" i="1"/>
  <c r="R1840" i="1"/>
  <c r="Q1840" i="1"/>
  <c r="R1904" i="1"/>
  <c r="Q1904" i="1"/>
  <c r="R1000" i="1"/>
  <c r="Q1000" i="1"/>
  <c r="R1048" i="1"/>
  <c r="Q1048" i="1"/>
  <c r="R1112" i="1"/>
  <c r="Q1112" i="1"/>
  <c r="R1176" i="1"/>
  <c r="Q1176" i="1"/>
  <c r="R1240" i="1"/>
  <c r="Q1240" i="1"/>
  <c r="R1288" i="1"/>
  <c r="Q1288" i="1"/>
  <c r="R1352" i="1"/>
  <c r="Q1352" i="1"/>
  <c r="R1947" i="1"/>
  <c r="Q1947" i="1"/>
  <c r="R1995" i="1"/>
  <c r="Q1995" i="1"/>
  <c r="R2043" i="1"/>
  <c r="Q2043" i="1"/>
  <c r="R2091" i="1"/>
  <c r="Q2091" i="1"/>
  <c r="R2155" i="1"/>
  <c r="Q2155" i="1"/>
  <c r="R2219" i="1"/>
  <c r="Q2219" i="1"/>
  <c r="R1713" i="1"/>
  <c r="Q1713" i="1"/>
  <c r="R1777" i="1"/>
  <c r="Q1777" i="1"/>
  <c r="R1825" i="1"/>
  <c r="Q1825" i="1"/>
  <c r="R1889" i="1"/>
  <c r="Q1889" i="1"/>
  <c r="R985" i="1"/>
  <c r="Q985" i="1"/>
  <c r="R1049" i="1"/>
  <c r="Q1049" i="1"/>
  <c r="R1113" i="1"/>
  <c r="Q1113" i="1"/>
  <c r="R1161" i="1"/>
  <c r="Q1161" i="1"/>
  <c r="R1225" i="1"/>
  <c r="Q1225" i="1"/>
  <c r="R1289" i="1"/>
  <c r="Q1289" i="1"/>
  <c r="R1337" i="1"/>
  <c r="Q1337" i="1"/>
  <c r="R2029" i="1"/>
  <c r="Q2029" i="1"/>
  <c r="R2093" i="1"/>
  <c r="Q2093" i="1"/>
  <c r="R2141" i="1"/>
  <c r="Q2141" i="1"/>
  <c r="R2205" i="1"/>
  <c r="Q2205" i="1"/>
  <c r="R2253" i="1"/>
  <c r="Q2253" i="1"/>
  <c r="R1747" i="1"/>
  <c r="Q1747" i="1"/>
  <c r="R1811" i="1"/>
  <c r="Q1811" i="1"/>
  <c r="R1859" i="1"/>
  <c r="Q1859" i="1"/>
  <c r="R955" i="1"/>
  <c r="Q955" i="1"/>
  <c r="R1003" i="1"/>
  <c r="Q1003" i="1"/>
  <c r="R1067" i="1"/>
  <c r="Q1067" i="1"/>
  <c r="R1115" i="1"/>
  <c r="Q1115" i="1"/>
  <c r="R1163" i="1"/>
  <c r="Q1163" i="1"/>
  <c r="R1211" i="1"/>
  <c r="Q1211" i="1"/>
  <c r="R1275" i="1"/>
  <c r="Q1275" i="1"/>
  <c r="R1339" i="1"/>
  <c r="Q1339" i="1"/>
  <c r="R1387" i="1"/>
  <c r="Q1387" i="1"/>
  <c r="R1451" i="1"/>
  <c r="Q1451" i="1"/>
  <c r="R1515" i="1"/>
  <c r="Q1515" i="1"/>
  <c r="R1547" i="1"/>
  <c r="Q1547" i="1"/>
  <c r="R1595" i="1"/>
  <c r="Q1595" i="1"/>
  <c r="R1643" i="1"/>
  <c r="Q1643" i="1"/>
  <c r="R784" i="1"/>
  <c r="Q784" i="1"/>
  <c r="R1420" i="1"/>
  <c r="Q1420" i="1"/>
  <c r="R1484" i="1"/>
  <c r="Q1484" i="1"/>
  <c r="R1548" i="1"/>
  <c r="Q1548" i="1"/>
  <c r="R1612" i="1"/>
  <c r="Q1612" i="1"/>
  <c r="R1660" i="1"/>
  <c r="Q1660" i="1"/>
  <c r="R785" i="1"/>
  <c r="Q785" i="1"/>
  <c r="R849" i="1"/>
  <c r="Q849" i="1"/>
  <c r="R913" i="1"/>
  <c r="Q913" i="1"/>
  <c r="R2008" i="1"/>
  <c r="Q2008" i="1"/>
  <c r="R2076" i="1"/>
  <c r="Q2076" i="1"/>
  <c r="R2108" i="1"/>
  <c r="Q2108" i="1"/>
  <c r="R2172" i="1"/>
  <c r="Q2172" i="1"/>
  <c r="R2236" i="1"/>
  <c r="Q2236" i="1"/>
  <c r="R1734" i="1"/>
  <c r="Q1734" i="1"/>
  <c r="R986" i="1"/>
  <c r="Q986" i="1"/>
  <c r="R814" i="1"/>
  <c r="Q814" i="1"/>
  <c r="R1933" i="1"/>
  <c r="Q1933" i="1"/>
  <c r="R1965" i="1"/>
  <c r="Q1965" i="1"/>
  <c r="R1918" i="1"/>
  <c r="Q1918" i="1"/>
  <c r="R1950" i="1"/>
  <c r="Q1950" i="1"/>
  <c r="R1982" i="1"/>
  <c r="Q1982" i="1"/>
  <c r="R2014" i="1"/>
  <c r="Q2014" i="1"/>
  <c r="R2030" i="1"/>
  <c r="Q2030" i="1"/>
  <c r="R2062" i="1"/>
  <c r="Q2062" i="1"/>
  <c r="R2094" i="1"/>
  <c r="Q2094" i="1"/>
  <c r="R2126" i="1"/>
  <c r="Q2126" i="1"/>
  <c r="R2158" i="1"/>
  <c r="Q2158" i="1"/>
  <c r="R2190" i="1"/>
  <c r="Q2190" i="1"/>
  <c r="R2222" i="1"/>
  <c r="Q2222" i="1"/>
  <c r="R2254" i="1"/>
  <c r="Q2254" i="1"/>
  <c r="R1700" i="1"/>
  <c r="Q1700" i="1"/>
  <c r="R1732" i="1"/>
  <c r="Q1732" i="1"/>
  <c r="R1764" i="1"/>
  <c r="Q1764" i="1"/>
  <c r="R1796" i="1"/>
  <c r="Q1796" i="1"/>
  <c r="R1828" i="1"/>
  <c r="Q1828" i="1"/>
  <c r="R1860" i="1"/>
  <c r="Q1860" i="1"/>
  <c r="R1892" i="1"/>
  <c r="Q1892" i="1"/>
  <c r="R956" i="1"/>
  <c r="Q956" i="1"/>
  <c r="R988" i="1"/>
  <c r="Q988" i="1"/>
  <c r="R1020" i="1"/>
  <c r="Q1020" i="1"/>
  <c r="R1052" i="1"/>
  <c r="Q1052" i="1"/>
  <c r="R1084" i="1"/>
  <c r="Q1084" i="1"/>
  <c r="R1116" i="1"/>
  <c r="Q1116" i="1"/>
  <c r="R1148" i="1"/>
  <c r="Q1148" i="1"/>
  <c r="R1180" i="1"/>
  <c r="Q1180" i="1"/>
  <c r="R1212" i="1"/>
  <c r="Q1212" i="1"/>
  <c r="R1244" i="1"/>
  <c r="Q1244" i="1"/>
  <c r="R1276" i="1"/>
  <c r="Q1276" i="1"/>
  <c r="R1308" i="1"/>
  <c r="Q1308" i="1"/>
  <c r="R1340" i="1"/>
  <c r="Q1340" i="1"/>
  <c r="R1372" i="1"/>
  <c r="Q1372" i="1"/>
  <c r="R1935" i="1"/>
  <c r="Q1935" i="1"/>
  <c r="R1967" i="1"/>
  <c r="Q1967" i="1"/>
  <c r="R1999" i="1"/>
  <c r="Q1999" i="1"/>
  <c r="R2031" i="1"/>
  <c r="Q2031" i="1"/>
  <c r="R2063" i="1"/>
  <c r="Q2063" i="1"/>
  <c r="R2095" i="1"/>
  <c r="Q2095" i="1"/>
  <c r="R2127" i="1"/>
  <c r="Q2127" i="1"/>
  <c r="R2159" i="1"/>
  <c r="Q2159" i="1"/>
  <c r="R2191" i="1"/>
  <c r="Q2191" i="1"/>
  <c r="R2223" i="1"/>
  <c r="Q2223" i="1"/>
  <c r="R2255" i="1"/>
  <c r="Q2255" i="1"/>
  <c r="R1717" i="1"/>
  <c r="Q1717" i="1"/>
  <c r="R1749" i="1"/>
  <c r="Q1749" i="1"/>
  <c r="R1781" i="1"/>
  <c r="Q1781" i="1"/>
  <c r="R1813" i="1"/>
  <c r="Q1813" i="1"/>
  <c r="R1845" i="1"/>
  <c r="Q1845" i="1"/>
  <c r="R1877" i="1"/>
  <c r="Q1877" i="1"/>
  <c r="R941" i="1"/>
  <c r="Q941" i="1"/>
  <c r="R973" i="1"/>
  <c r="Q973" i="1"/>
  <c r="R1005" i="1"/>
  <c r="Q1005" i="1"/>
  <c r="R1069" i="1"/>
  <c r="Q1069" i="1"/>
  <c r="R1101" i="1"/>
  <c r="Q1101" i="1"/>
  <c r="R1133" i="1"/>
  <c r="Q1133" i="1"/>
  <c r="R1165" i="1"/>
  <c r="Q1165" i="1"/>
  <c r="R1197" i="1"/>
  <c r="Q1197" i="1"/>
  <c r="R1229" i="1"/>
  <c r="Q1229" i="1"/>
  <c r="R1261" i="1"/>
  <c r="Q1261" i="1"/>
  <c r="R1293" i="1"/>
  <c r="Q1293" i="1"/>
  <c r="R1325" i="1"/>
  <c r="Q1325" i="1"/>
  <c r="R1357" i="1"/>
  <c r="Q1357" i="1"/>
  <c r="R2033" i="1"/>
  <c r="Q2033" i="1"/>
  <c r="R2065" i="1"/>
  <c r="Q2065" i="1"/>
  <c r="R2097" i="1"/>
  <c r="Q2097" i="1"/>
  <c r="R2129" i="1"/>
  <c r="Q2129" i="1"/>
  <c r="R2177" i="1"/>
  <c r="Q2177" i="1"/>
  <c r="R2209" i="1"/>
  <c r="Q2209" i="1"/>
  <c r="R2241" i="1"/>
  <c r="Q2241" i="1"/>
  <c r="R1703" i="1"/>
  <c r="Q1703" i="1"/>
  <c r="R1751" i="1"/>
  <c r="Q1751" i="1"/>
  <c r="R1783" i="1"/>
  <c r="Q1783" i="1"/>
  <c r="R1815" i="1"/>
  <c r="Q1815" i="1"/>
  <c r="R1863" i="1"/>
  <c r="Q1863" i="1"/>
  <c r="R943" i="1"/>
  <c r="Q943" i="1"/>
  <c r="R975" i="1"/>
  <c r="Q975" i="1"/>
  <c r="R1007" i="1"/>
  <c r="Q1007" i="1"/>
  <c r="R1055" i="1"/>
  <c r="Q1055" i="1"/>
  <c r="R1103" i="1"/>
  <c r="Q1103" i="1"/>
  <c r="R1135" i="1"/>
  <c r="Q1135" i="1"/>
  <c r="R1183" i="1"/>
  <c r="Q1183" i="1"/>
  <c r="R1215" i="1"/>
  <c r="Q1215" i="1"/>
  <c r="R1263" i="1"/>
  <c r="Q1263" i="1"/>
  <c r="R1295" i="1"/>
  <c r="Q1295" i="1"/>
  <c r="R1343" i="1"/>
  <c r="Q1343" i="1"/>
  <c r="R1375" i="1"/>
  <c r="Q1375" i="1"/>
  <c r="R1423" i="1"/>
  <c r="Q1423" i="1"/>
  <c r="R1455" i="1"/>
  <c r="Q1455" i="1"/>
  <c r="R1503" i="1"/>
  <c r="Q1503" i="1"/>
  <c r="R1535" i="1"/>
  <c r="Q1535" i="1"/>
  <c r="R1583" i="1"/>
  <c r="Q1583" i="1"/>
  <c r="R1615" i="1"/>
  <c r="Q1615" i="1"/>
  <c r="R1647" i="1"/>
  <c r="Q1647" i="1"/>
  <c r="R1695" i="1"/>
  <c r="Q1695" i="1"/>
  <c r="R788" i="1"/>
  <c r="Q788" i="1"/>
  <c r="R1408" i="1"/>
  <c r="Q1408" i="1"/>
  <c r="R1456" i="1"/>
  <c r="Q1456" i="1"/>
  <c r="R1488" i="1"/>
  <c r="Q1488" i="1"/>
  <c r="R1536" i="1"/>
  <c r="Q1536" i="1"/>
  <c r="R1568" i="1"/>
  <c r="Q1568" i="1"/>
  <c r="R1600" i="1"/>
  <c r="Q1600" i="1"/>
  <c r="R1648" i="1"/>
  <c r="Q1648" i="1"/>
  <c r="R1696" i="1"/>
  <c r="Q1696" i="1"/>
  <c r="R821" i="1"/>
  <c r="Q821" i="1"/>
  <c r="R901" i="1"/>
  <c r="Q901" i="1"/>
  <c r="R18" i="1"/>
  <c r="Q18" i="1"/>
  <c r="R1916" i="1"/>
  <c r="Q1916" i="1"/>
  <c r="G23" i="2" s="1"/>
  <c r="R1948" i="1"/>
  <c r="Q1948" i="1"/>
  <c r="R1980" i="1"/>
  <c r="Q1980" i="1"/>
  <c r="R2016" i="1"/>
  <c r="Q2016" i="1"/>
  <c r="R2048" i="1"/>
  <c r="Q2048" i="1"/>
  <c r="R2064" i="1"/>
  <c r="Q2064" i="1"/>
  <c r="R2080" i="1"/>
  <c r="Q2080" i="1"/>
  <c r="R2096" i="1"/>
  <c r="Q2096" i="1"/>
  <c r="R2112" i="1"/>
  <c r="Q2112" i="1"/>
  <c r="R2128" i="1"/>
  <c r="Q2128" i="1"/>
  <c r="R2144" i="1"/>
  <c r="Q2144" i="1"/>
  <c r="R2160" i="1"/>
  <c r="Q2160" i="1"/>
  <c r="R2176" i="1"/>
  <c r="Q2176" i="1"/>
  <c r="R2192" i="1"/>
  <c r="Q2192" i="1"/>
  <c r="R2208" i="1"/>
  <c r="Q2208" i="1"/>
  <c r="R2224" i="1"/>
  <c r="Q2224" i="1"/>
  <c r="R2240" i="1"/>
  <c r="Q2240" i="1"/>
  <c r="R2256" i="1"/>
  <c r="Q2256" i="1"/>
  <c r="R1702" i="1"/>
  <c r="Q1702" i="1"/>
  <c r="R1718" i="1"/>
  <c r="Q1718" i="1"/>
  <c r="R1738" i="1"/>
  <c r="Q1738" i="1"/>
  <c r="R1770" i="1"/>
  <c r="Q1770" i="1"/>
  <c r="R1802" i="1"/>
  <c r="Q1802" i="1"/>
  <c r="R1834" i="1"/>
  <c r="Q1834" i="1"/>
  <c r="R1870" i="1"/>
  <c r="Q1870" i="1"/>
  <c r="R1898" i="1"/>
  <c r="Q1898" i="1"/>
  <c r="R962" i="1"/>
  <c r="Q962" i="1"/>
  <c r="R994" i="1"/>
  <c r="Q994" i="1"/>
  <c r="R1026" i="1"/>
  <c r="Q1026" i="1"/>
  <c r="R1054" i="1"/>
  <c r="Q1054" i="1"/>
  <c r="R1086" i="1"/>
  <c r="Q1086" i="1"/>
  <c r="R1118" i="1"/>
  <c r="Q1118" i="1"/>
  <c r="R1154" i="1"/>
  <c r="Q1154" i="1"/>
  <c r="R1186" i="1"/>
  <c r="Q1186" i="1"/>
  <c r="R1218" i="1"/>
  <c r="Q1218" i="1"/>
  <c r="R1246" i="1"/>
  <c r="Q1246" i="1"/>
  <c r="R1278" i="1"/>
  <c r="Q1278" i="1"/>
  <c r="R1310" i="1"/>
  <c r="Q1310" i="1"/>
  <c r="R1342" i="1"/>
  <c r="Q1342" i="1"/>
  <c r="R1374" i="1"/>
  <c r="Q1374" i="1"/>
  <c r="R1402" i="1"/>
  <c r="Q1402" i="1"/>
  <c r="R1438" i="1"/>
  <c r="Q1438" i="1"/>
  <c r="R1470" i="1"/>
  <c r="Q1470" i="1"/>
  <c r="R1502" i="1"/>
  <c r="Q1502" i="1"/>
  <c r="R1534" i="1"/>
  <c r="Q1534" i="1"/>
  <c r="R1566" i="1"/>
  <c r="Q1566" i="1"/>
  <c r="R1598" i="1"/>
  <c r="Q1598" i="1"/>
  <c r="R1630" i="1"/>
  <c r="Q1630" i="1"/>
  <c r="R1662" i="1"/>
  <c r="Q1662" i="1"/>
  <c r="R1694" i="1"/>
  <c r="Q1694" i="1"/>
  <c r="R795" i="1"/>
  <c r="Q795" i="1"/>
  <c r="R827" i="1"/>
  <c r="Q827" i="1"/>
  <c r="R855" i="1"/>
  <c r="Q855" i="1"/>
  <c r="R887" i="1"/>
  <c r="Q887" i="1"/>
  <c r="R919" i="1"/>
  <c r="Q919" i="1"/>
  <c r="R1389" i="1"/>
  <c r="Q1389" i="1"/>
  <c r="R1405" i="1"/>
  <c r="Q1405" i="1"/>
  <c r="R1421" i="1"/>
  <c r="Q1421" i="1"/>
  <c r="R1437" i="1"/>
  <c r="Q1437" i="1"/>
  <c r="R1453" i="1"/>
  <c r="Q1453" i="1"/>
  <c r="R1469" i="1"/>
  <c r="Q1469" i="1"/>
  <c r="R1485" i="1"/>
  <c r="Q1485" i="1"/>
  <c r="R1501" i="1"/>
  <c r="Q1501" i="1"/>
  <c r="R1517" i="1"/>
  <c r="Q1517" i="1"/>
  <c r="R1533" i="1"/>
  <c r="Q1533" i="1"/>
  <c r="R1549" i="1"/>
  <c r="Q1549" i="1"/>
  <c r="R1565" i="1"/>
  <c r="Q1565" i="1"/>
  <c r="R1581" i="1"/>
  <c r="Q1581" i="1"/>
  <c r="R1597" i="1"/>
  <c r="Q1597" i="1"/>
  <c r="R1613" i="1"/>
  <c r="Q1613" i="1"/>
  <c r="R1629" i="1"/>
  <c r="Q1629" i="1"/>
  <c r="R1645" i="1"/>
  <c r="Q1645" i="1"/>
  <c r="R1661" i="1"/>
  <c r="Q1661" i="1"/>
  <c r="R1677" i="1"/>
  <c r="Q1677" i="1"/>
  <c r="R1693" i="1"/>
  <c r="Q1693" i="1"/>
  <c r="R786" i="1"/>
  <c r="Q786" i="1"/>
  <c r="R802" i="1"/>
  <c r="Q802" i="1"/>
  <c r="R818" i="1"/>
  <c r="Q818" i="1"/>
  <c r="R834" i="1"/>
  <c r="Q834" i="1"/>
  <c r="R850" i="1"/>
  <c r="Q850" i="1"/>
  <c r="R866" i="1"/>
  <c r="Q866" i="1"/>
  <c r="R882" i="1"/>
  <c r="Q882" i="1"/>
  <c r="R898" i="1"/>
  <c r="Q898" i="1"/>
  <c r="R914" i="1"/>
  <c r="Q914" i="1"/>
  <c r="R930" i="1"/>
  <c r="Q930" i="1"/>
  <c r="R19" i="1"/>
  <c r="Q19" i="1"/>
  <c r="R1920" i="1"/>
  <c r="Q1920" i="1"/>
  <c r="R1952" i="1"/>
  <c r="Q1952" i="1"/>
  <c r="R1984" i="1"/>
  <c r="Q1984" i="1"/>
  <c r="R2012" i="1"/>
  <c r="Q2012" i="1"/>
  <c r="R2044" i="1"/>
  <c r="Q2044" i="1"/>
  <c r="R1758" i="1"/>
  <c r="Q1758" i="1"/>
  <c r="R1790" i="1"/>
  <c r="Q1790" i="1"/>
  <c r="R1822" i="1"/>
  <c r="Q1822" i="1"/>
  <c r="R1854" i="1"/>
  <c r="Q1854" i="1"/>
  <c r="R1882" i="1"/>
  <c r="Q1882" i="1"/>
  <c r="R950" i="1"/>
  <c r="Q950" i="1"/>
  <c r="R982" i="1"/>
  <c r="Q982" i="1"/>
  <c r="R1014" i="1"/>
  <c r="Q1014" i="1"/>
  <c r="R1050" i="1"/>
  <c r="Q1050" i="1"/>
  <c r="R1082" i="1"/>
  <c r="Q1082" i="1"/>
  <c r="R1114" i="1"/>
  <c r="Q1114" i="1"/>
  <c r="R1142" i="1"/>
  <c r="Q1142" i="1"/>
  <c r="R1174" i="1"/>
  <c r="Q1174" i="1"/>
  <c r="R1206" i="1"/>
  <c r="Q1206" i="1"/>
  <c r="R1238" i="1"/>
  <c r="Q1238" i="1"/>
  <c r="R1274" i="1"/>
  <c r="Q1274" i="1"/>
  <c r="R1306" i="1"/>
  <c r="Q1306" i="1"/>
  <c r="R1338" i="1"/>
  <c r="Q1338" i="1"/>
  <c r="R1370" i="1"/>
  <c r="Q1370" i="1"/>
  <c r="R1406" i="1"/>
  <c r="Q1406" i="1"/>
  <c r="R1434" i="1"/>
  <c r="Q1434" i="1"/>
  <c r="R1466" i="1"/>
  <c r="Q1466" i="1"/>
  <c r="R1498" i="1"/>
  <c r="Q1498" i="1"/>
  <c r="R1530" i="1"/>
  <c r="Q1530" i="1"/>
  <c r="R1562" i="1"/>
  <c r="Q1562" i="1"/>
  <c r="R1594" i="1"/>
  <c r="Q1594" i="1"/>
  <c r="R1626" i="1"/>
  <c r="Q1626" i="1"/>
  <c r="R1658" i="1"/>
  <c r="Q1658" i="1"/>
  <c r="R1690" i="1"/>
  <c r="Q1690" i="1"/>
  <c r="R775" i="1"/>
  <c r="Q775" i="1"/>
  <c r="R807" i="1"/>
  <c r="Q807" i="1"/>
  <c r="R843" i="1"/>
  <c r="Q843" i="1"/>
  <c r="R875" i="1"/>
  <c r="Q875" i="1"/>
  <c r="R907" i="1"/>
  <c r="Q907" i="1"/>
  <c r="R796" i="1"/>
  <c r="Q796" i="1"/>
  <c r="R812" i="1"/>
  <c r="Q812" i="1"/>
  <c r="R828" i="1"/>
  <c r="Q828" i="1"/>
  <c r="R844" i="1"/>
  <c r="Q844" i="1"/>
  <c r="R860" i="1"/>
  <c r="Q860" i="1"/>
  <c r="R876" i="1"/>
  <c r="Q876" i="1"/>
  <c r="G21" i="2" s="1"/>
  <c r="R892" i="1"/>
  <c r="Q892" i="1"/>
  <c r="R908" i="1"/>
  <c r="Q908" i="1"/>
  <c r="R924" i="1"/>
  <c r="Q924" i="1"/>
  <c r="R940" i="1"/>
  <c r="Q940" i="1"/>
  <c r="R13" i="1"/>
  <c r="Q13" i="1"/>
  <c r="R12" i="1"/>
  <c r="Q12" i="1"/>
  <c r="G26" i="2"/>
  <c r="G22" i="2" l="1"/>
  <c r="Q2271" i="1"/>
  <c r="G20" i="2"/>
  <c r="G17" i="2"/>
  <c r="G18" i="2"/>
  <c r="G28" i="2" l="1"/>
  <c r="G29" i="2"/>
  <c r="G30" i="2" s="1"/>
</calcChain>
</file>

<file path=xl/sharedStrings.xml><?xml version="1.0" encoding="utf-8"?>
<sst xmlns="http://schemas.openxmlformats.org/spreadsheetml/2006/main" count="15872" uniqueCount="4605">
  <si>
    <t>Barcode</t>
  </si>
  <si>
    <t>EK</t>
  </si>
  <si>
    <t>X</t>
  </si>
  <si>
    <t>none</t>
  </si>
  <si>
    <t>364150-01-1-7580-BC</t>
  </si>
  <si>
    <t>Nursing-bra "Lena", GOTS - natural - 1 (75B-80C)</t>
  </si>
  <si>
    <t>natural</t>
  </si>
  <si>
    <t>1-7580-BC</t>
  </si>
  <si>
    <t>92% Cotton (organic)</t>
  </si>
  <si>
    <t>8% Elastane</t>
  </si>
  <si>
    <t>364150-01-2-7580-DE</t>
  </si>
  <si>
    <t>Nursing-bra "Lena", GOTS - natural - 2 (75D-80E)</t>
  </si>
  <si>
    <t>2-7580-DE</t>
  </si>
  <si>
    <t>364150-01-3-8085-BC</t>
  </si>
  <si>
    <t>Nursing-bra "Lena", GOTS - natural - 3 (80B-85C)</t>
  </si>
  <si>
    <t>3-8085-BC</t>
  </si>
  <si>
    <t>364150-01-4-8590-BC</t>
  </si>
  <si>
    <t>Nursing-bra "Lena", GOTS - natural - 4 (85B-90C)</t>
  </si>
  <si>
    <t>4-8590-BC</t>
  </si>
  <si>
    <t>364150-01-5-8085-DE</t>
  </si>
  <si>
    <t>Nursing-bra "Lena", GOTS - natural - 5 (80D-85E)</t>
  </si>
  <si>
    <t>5-8085-DE</t>
  </si>
  <si>
    <t>364150-01-6-8590-DE</t>
  </si>
  <si>
    <t>Nursing-bra "Lena", GOTS - natural - 6 (85D-90E)</t>
  </si>
  <si>
    <t>6-8590-DE</t>
  </si>
  <si>
    <t>364150-01-7-95110-DE</t>
  </si>
  <si>
    <t>Nursing-bra "Lena", GOTS - natural - 7 (95D - 110E)</t>
  </si>
  <si>
    <t>7-95110-DE</t>
  </si>
  <si>
    <t>364150-01-8-95110-BC</t>
  </si>
  <si>
    <t>Nursing-bra "Lena", GOTS - natural - 8 (95B-110C)</t>
  </si>
  <si>
    <t>8-95110-BC</t>
  </si>
  <si>
    <t>364150-09-1-7580-BC</t>
  </si>
  <si>
    <t>Nursing-bra "Lena", GOTS - black - 1 (75B-80C)</t>
  </si>
  <si>
    <t>black</t>
  </si>
  <si>
    <t>364150-09-2-7580-DE</t>
  </si>
  <si>
    <t>Nursing-bra "Lena", GOTS - black - 2 (75D-80E)</t>
  </si>
  <si>
    <t>364150-09-3-8085-BC</t>
  </si>
  <si>
    <t>Nursing-bra "Lena", GOTS - black - 3 (80B-85C)</t>
  </si>
  <si>
    <t>364150-09-4-8590-BC</t>
  </si>
  <si>
    <t>Nursing-bra "Lena", GOTS - black - 4 (85B-90C)</t>
  </si>
  <si>
    <t>364150-09-5-8085-DE</t>
  </si>
  <si>
    <t>Nursing-bra "Lena", GOTS - black - 5 (80D-85E)</t>
  </si>
  <si>
    <t>364150-09-6-8590-DE</t>
  </si>
  <si>
    <t>Nursing-bra "Lena", GOTS - black - 6 (85D-90E)</t>
  </si>
  <si>
    <t>364150-09-7-95110-DE</t>
  </si>
  <si>
    <t>Nursing-bra "Lena", GOTS - black - 7 (95D-110E)</t>
  </si>
  <si>
    <t>364150-09-8-95110-BC</t>
  </si>
  <si>
    <t>Nursing-bra "Lena", GOTS - black - 8 (95B-110C)</t>
  </si>
  <si>
    <t>401500-018E-3436</t>
  </si>
  <si>
    <t>Ladies' leggings, IVN BEST - saffron mélange - 34/36</t>
  </si>
  <si>
    <t>018E</t>
  </si>
  <si>
    <t>saffron mélange</t>
  </si>
  <si>
    <t>100% Virgin wool (organic)</t>
  </si>
  <si>
    <t>401500-018E-3840</t>
  </si>
  <si>
    <t>Ladies' leggings, IVN BEST - saffron mélange - 38/40</t>
  </si>
  <si>
    <t>401500-018E-4244</t>
  </si>
  <si>
    <t>Ladies' leggings, IVN BEST - saffron mélange - 42/44</t>
  </si>
  <si>
    <t>401500-018E-4648</t>
  </si>
  <si>
    <t>Ladies' leggings, IVN BEST - saffron mélange - 46/48</t>
  </si>
  <si>
    <t>401500-98-3436</t>
  </si>
  <si>
    <t>Ladies' leggings, IVN BEST - slate - 34/36</t>
  </si>
  <si>
    <t>slate</t>
  </si>
  <si>
    <t>401500-98-3840</t>
  </si>
  <si>
    <t>Ladies' leggings, IVN BEST - slate - 38/40</t>
  </si>
  <si>
    <t>401500-98-4244</t>
  </si>
  <si>
    <t>Ladies' leggings, IVN BEST - slate - 42/44</t>
  </si>
  <si>
    <t>401500-98-4648</t>
  </si>
  <si>
    <t>Ladies' leggings, IVN BEST - slate - 46/48</t>
  </si>
  <si>
    <t>401600-01-3840</t>
  </si>
  <si>
    <t>Ladies' pants, long, IVN BEST - natural - 38/40</t>
  </si>
  <si>
    <t>401600-01-4244</t>
  </si>
  <si>
    <t>Ladies' pants, long, IVN BEST - natural - 42/44</t>
  </si>
  <si>
    <t>401600-01-4648</t>
  </si>
  <si>
    <t>Ladies' pants, long, IVN BEST - natural - 46/48</t>
  </si>
  <si>
    <t>401604-01-3840</t>
  </si>
  <si>
    <t>Ladies' pants, long, GOTS - natural - 38/40</t>
  </si>
  <si>
    <t>401604-01-4244</t>
  </si>
  <si>
    <t>Ladies' pants, long, GOTS - natural - 42/44</t>
  </si>
  <si>
    <t>401604-01-4648</t>
  </si>
  <si>
    <t>Ladies' pants, long, GOTS - natural - 46/48</t>
  </si>
  <si>
    <t>401900-98-4648</t>
  </si>
  <si>
    <t>Men's leggings, IVN BEST - slate - 46/48</t>
  </si>
  <si>
    <t>401900-98-5052</t>
  </si>
  <si>
    <t>Men's leggings, IVN BEST - slate - 50/52</t>
  </si>
  <si>
    <t>401900-98-5456</t>
  </si>
  <si>
    <t>Men's leggings, IVN BEST - slate - 54/56</t>
  </si>
  <si>
    <t>403421-080-1</t>
  </si>
  <si>
    <t>Baby neckerchief, IVN BEST - blue mélange - 1</t>
  </si>
  <si>
    <t>blue mélange</t>
  </si>
  <si>
    <t>403501-060-5056</t>
  </si>
  <si>
    <t>Baby-pants, long, with waistband, IVN BEST - red mélange - 50/56</t>
  </si>
  <si>
    <t>red mélange</t>
  </si>
  <si>
    <t>403501-060-6268</t>
  </si>
  <si>
    <t>Baby-pants, long, with waistband, IVN BEST - red mélange - 62/68</t>
  </si>
  <si>
    <t>403501-060-7480</t>
  </si>
  <si>
    <t>Baby-pants, long, with waistband, IVN BEST - red mélange - 74/80</t>
  </si>
  <si>
    <t>403501-060-8692</t>
  </si>
  <si>
    <t>Baby-pants, long, with waistband, IVN BEST - red mélange - 86/92</t>
  </si>
  <si>
    <t>403501-080-5056</t>
  </si>
  <si>
    <t>Baby-pants, long, with waistband, IVN BEST - blue mélange - 50/56</t>
  </si>
  <si>
    <t>403501-080-6268</t>
  </si>
  <si>
    <t>Baby-pants, long, with waistband, IVN BEST - blue mélange - 62/68</t>
  </si>
  <si>
    <t>403501-080-7480</t>
  </si>
  <si>
    <t>Baby-pants, long, with waistband, IVN BEST - blue mélange - 74/80</t>
  </si>
  <si>
    <t>403501-080-8692</t>
  </si>
  <si>
    <t>Baby-pants, long, with waistband, IVN BEST - blue mélange - 86/92</t>
  </si>
  <si>
    <t>404441-018E-3436</t>
  </si>
  <si>
    <t>Ladies' cardigan, IVN BEST - saffron mélange - 34/36</t>
  </si>
  <si>
    <t>404441-018E-3840</t>
  </si>
  <si>
    <t>Ladies' cardigan, IVN BEST - saffron mélange - 38/40</t>
  </si>
  <si>
    <t>404441-018E-4244</t>
  </si>
  <si>
    <t>Ladies' cardigan, IVN BEST - saffron mélange - 42/44</t>
  </si>
  <si>
    <t>404441-018E-4648</t>
  </si>
  <si>
    <t>Ladies' cardigan, IVN BEST - saffron mélange - 46/48</t>
  </si>
  <si>
    <t>404441-98-3436</t>
  </si>
  <si>
    <t>Ladies' cardigan, IVN BEST - slate - 34/36</t>
  </si>
  <si>
    <t>404441-98-3840</t>
  </si>
  <si>
    <t>Ladies' cardigan, IVN BEST - slate - 38/40</t>
  </si>
  <si>
    <t>404441-98-4244</t>
  </si>
  <si>
    <t>Ladies' cardigan, IVN BEST - slate - 42/44</t>
  </si>
  <si>
    <t>404441-98-4648</t>
  </si>
  <si>
    <t>Ladies' cardigan, IVN BEST - slate - 46/48</t>
  </si>
  <si>
    <t>404500-060-104</t>
  </si>
  <si>
    <t>Children's leggings, IVN BEST - red mélange - 104</t>
  </si>
  <si>
    <t>404500-060-116</t>
  </si>
  <si>
    <t>Children's leggings, IVN BEST - red mélange - 116</t>
  </si>
  <si>
    <t>404500-060-128</t>
  </si>
  <si>
    <t>Children's leggings, IVN BEST - red mélange - 128</t>
  </si>
  <si>
    <t>404500-060-140</t>
  </si>
  <si>
    <t>Children's leggings, IVN BEST - red mélange - 140</t>
  </si>
  <si>
    <t>404500-060-152</t>
  </si>
  <si>
    <t>Children's leggings, IVN BEST - red mélange - 152</t>
  </si>
  <si>
    <t>404500-060-92</t>
  </si>
  <si>
    <t>Children's leggings, IVN BEST - red mélange - 92</t>
  </si>
  <si>
    <t>404500-080-104</t>
  </si>
  <si>
    <t>Children's leggings, IVN BEST - blue mélange - 104</t>
  </si>
  <si>
    <t>404500-080-116</t>
  </si>
  <si>
    <t>Children's leggings, IVN BEST - blue mélange - 116</t>
  </si>
  <si>
    <t>404500-080-128</t>
  </si>
  <si>
    <t>Children's leggings, IVN BEST - blue mélange - 128</t>
  </si>
  <si>
    <t>404500-080-140</t>
  </si>
  <si>
    <t>Children's leggings, IVN BEST - blue mélange - 140</t>
  </si>
  <si>
    <t>404500-080-152</t>
  </si>
  <si>
    <t>Children's leggings, IVN BEST - blue mélange - 152</t>
  </si>
  <si>
    <t>404500-080-92</t>
  </si>
  <si>
    <t>Children's leggings, IVN BEST - blue mélange - 92</t>
  </si>
  <si>
    <t>404600-01-104</t>
  </si>
  <si>
    <t>Children's long johns, IVN BEST - natural - 104</t>
  </si>
  <si>
    <t>404600-01-116</t>
  </si>
  <si>
    <t>Children's long johns, IVN BEST - natural - 116</t>
  </si>
  <si>
    <t>404600-01-128</t>
  </si>
  <si>
    <t>Children's long johns, IVN BEST - natural - 128</t>
  </si>
  <si>
    <t>404600-01-140</t>
  </si>
  <si>
    <t>Children's long johns, IVN BEST - natural - 140</t>
  </si>
  <si>
    <t>404600-01-152</t>
  </si>
  <si>
    <t>Children's long johns, IVN BEST - natural - 152</t>
  </si>
  <si>
    <t>404600-01-92</t>
  </si>
  <si>
    <t>Children's long johns, IVN BEST - natural - 92</t>
  </si>
  <si>
    <t>404604-01-104</t>
  </si>
  <si>
    <t>Children's long johns, GOTS - natural - 104</t>
  </si>
  <si>
    <t>404604-01-116</t>
  </si>
  <si>
    <t>Children's long johns, GOTS - natural - 116</t>
  </si>
  <si>
    <t>404604-01-128</t>
  </si>
  <si>
    <t>Children's long johns, GOTS - natural - 128</t>
  </si>
  <si>
    <t>404604-01-140</t>
  </si>
  <si>
    <t>Children's long johns, GOTS - natural - 140</t>
  </si>
  <si>
    <t>404604-01-152</t>
  </si>
  <si>
    <t>Children's long johns, GOTS - natural - 152</t>
  </si>
  <si>
    <t>404604-01-92</t>
  </si>
  <si>
    <t>Children's long johns, GOTS - natural - 92</t>
  </si>
  <si>
    <t>404800-01-4648</t>
  </si>
  <si>
    <t>Men's shirt, short sleeved, IVN BEST - natural - 46/48</t>
  </si>
  <si>
    <t>404800-01-5052</t>
  </si>
  <si>
    <t>Men's shirt, short sleeved, IVN BEST - natural - 50/52</t>
  </si>
  <si>
    <t>404800-01-5456</t>
  </si>
  <si>
    <t>Men's shirt, short sleeved, IVN BEST - natural - 54/56</t>
  </si>
  <si>
    <t>404804-01-4648</t>
  </si>
  <si>
    <t>Men's shirt, short sleeved, GOTS - natural - 46/48</t>
  </si>
  <si>
    <t>404804-01-5052</t>
  </si>
  <si>
    <t>Men's shirt, short sleeved, GOTS - natural - 50/52</t>
  </si>
  <si>
    <t>404804-01-5456</t>
  </si>
  <si>
    <t>Men's shirt, short sleeved, GOTS - natural - 54/56</t>
  </si>
  <si>
    <t>404805-98-4648</t>
  </si>
  <si>
    <t>Men's shirt, short sleeved, IVN BEST - slate - 46/48</t>
  </si>
  <si>
    <t>404805-98-5052</t>
  </si>
  <si>
    <t>Men's shirt, short sleeved, IVN BEST - slate - 50/52</t>
  </si>
  <si>
    <t>404805-98-5456</t>
  </si>
  <si>
    <t>Men's shirt, short sleeved, IVN BEST - slate - 54/56</t>
  </si>
  <si>
    <t>404810-01-4648</t>
  </si>
  <si>
    <t>Adult's shirt, long sleeved, IVN BEST - natural - 46/48</t>
  </si>
  <si>
    <t>404810-01-5052</t>
  </si>
  <si>
    <t>Adult's shirt, long sleeved, IVN BEST - natural - 50/52</t>
  </si>
  <si>
    <t>404810-01-5456</t>
  </si>
  <si>
    <t>Adult's shirt, long sleeved, IVN BEST - natural - 54/56</t>
  </si>
  <si>
    <t>404814-01-4648</t>
  </si>
  <si>
    <t>Men's shirt, long sleeved, GOTS - natural - 46/48</t>
  </si>
  <si>
    <t>404814-01-5052</t>
  </si>
  <si>
    <t>Men's shirt, long sleeved, GOTS - natural - 50/52</t>
  </si>
  <si>
    <t>404814-01-5456</t>
  </si>
  <si>
    <t>Men's shirt, long sleeved, GOTS - natural - 54/56</t>
  </si>
  <si>
    <t>404815-98-4648</t>
  </si>
  <si>
    <t>Men's shirt, long sleeved, IVN BEST - slate - 46/48</t>
  </si>
  <si>
    <t>404815-98-5052</t>
  </si>
  <si>
    <t>Men's shirt, long sleeved, IVN BEST - slate - 50/52</t>
  </si>
  <si>
    <t>404815-98-5456</t>
  </si>
  <si>
    <t>Men's shirt, long sleeved, IVN BEST - slate - 54/56</t>
  </si>
  <si>
    <t>404870-01-3840</t>
  </si>
  <si>
    <t>Ladies' shirt, short sleeved, IVN BEST - natural - 38/40</t>
  </si>
  <si>
    <t>404870-01-4244</t>
  </si>
  <si>
    <t>Ladies' shirt, short sleeved, IVN BEST - natural - 42/44</t>
  </si>
  <si>
    <t>404870-01-4648</t>
  </si>
  <si>
    <t>Ladies' shirt, short sleeved, IVN BEST - natural - 46/48</t>
  </si>
  <si>
    <t>404874-01-3840</t>
  </si>
  <si>
    <t>Ladies' shirt, short sleeved, GOTS - natural - 38/40</t>
  </si>
  <si>
    <t>404874-01-4244</t>
  </si>
  <si>
    <t>Ladies' shirt, short sleeved, GOTS - natural - 42/44</t>
  </si>
  <si>
    <t>404874-01-4648</t>
  </si>
  <si>
    <t>Ladies' shirt, short sleeved, GOTS - natural - 46/48</t>
  </si>
  <si>
    <t>404875-018E-3436</t>
  </si>
  <si>
    <t>Ladies' shirt, short sleeved, IVN BEST - saffron mélange - 34/36</t>
  </si>
  <si>
    <t>404875-018E-3840</t>
  </si>
  <si>
    <t>Ladies' shirt, short sleeved, IVN BEST - saffron mélange - 38/40</t>
  </si>
  <si>
    <t>404875-018E-4244</t>
  </si>
  <si>
    <t>Ladies' shirt, short sleeved, IVN BEST - saffron mélange - 42/44</t>
  </si>
  <si>
    <t>404875-018E-4648</t>
  </si>
  <si>
    <t>Ladies' shirt, short sleeved, IVN BEST - saffron mélange - 46/48</t>
  </si>
  <si>
    <t>404875-98-3436</t>
  </si>
  <si>
    <t>Ladies' shirt, short sleeved, IVN BEST - slate - 34/36</t>
  </si>
  <si>
    <t>404875-98-3840</t>
  </si>
  <si>
    <t>Ladies' shirt, short sleeved, IVN BEST - slate - 38/40</t>
  </si>
  <si>
    <t>404875-98-4244</t>
  </si>
  <si>
    <t>Ladies' shirt, short sleeved, IVN BEST - slate - 42/44</t>
  </si>
  <si>
    <t>404875-98-4648</t>
  </si>
  <si>
    <t>Ladies' shirt, short sleeved, IVN BEST - slate - 46/48</t>
  </si>
  <si>
    <t>404970-01-3840</t>
  </si>
  <si>
    <t>Ladies' shirt, long sleeved, IVN BEST - natural - 38/40</t>
  </si>
  <si>
    <t>404970-01-4244</t>
  </si>
  <si>
    <t>Ladies' shirt, long sleeved, IVN BEST - natural - 42/44</t>
  </si>
  <si>
    <t>404970-01-4648</t>
  </si>
  <si>
    <t>Ladies' shirt, long sleeved, IVN BEST - natural - 46/48</t>
  </si>
  <si>
    <t>404974-01-3840</t>
  </si>
  <si>
    <t>Ladies' shirt, long sleeved, GOTS - natural - 38/40</t>
  </si>
  <si>
    <t>404974-01-4244</t>
  </si>
  <si>
    <t>Ladies' shirt, long sleeved, GOTS - natural - 42/44</t>
  </si>
  <si>
    <t>404974-01-4648</t>
  </si>
  <si>
    <t>Ladies' shirt, long sleeved, GOTS - natural - 46/48</t>
  </si>
  <si>
    <t>404975-018E-3436</t>
  </si>
  <si>
    <t>Ladies' shirt, long sleeved, IVN BEST - saffron mélange - 34/36</t>
  </si>
  <si>
    <t>404975-018E-3840</t>
  </si>
  <si>
    <t>Ladies' shirt, long sleeved, IVN BEST - saffron mélange - 38/40</t>
  </si>
  <si>
    <t>404975-018E-4244</t>
  </si>
  <si>
    <t>Ladies' shirt, long sleeved, IVN BEST - saffron mélange - 42/44</t>
  </si>
  <si>
    <t>404975-018E-4648</t>
  </si>
  <si>
    <t>Ladies' shirt, long sleeved, IVN BEST - saffron mélange - 46/48</t>
  </si>
  <si>
    <t>404975-98-3436</t>
  </si>
  <si>
    <t>Ladies' shirt, long sleeved, IVN BEST - slate - 34/36</t>
  </si>
  <si>
    <t>404975-98-3840</t>
  </si>
  <si>
    <t>Ladies' shirt, long sleeved, IVN BEST - slate - 38/40</t>
  </si>
  <si>
    <t>404975-98-4244</t>
  </si>
  <si>
    <t>Ladies' shirt, long sleeved, IVN BEST - slate - 42/44</t>
  </si>
  <si>
    <t>404975-98-4648</t>
  </si>
  <si>
    <t>Ladies' shirt, long sleeved, IVN BEST - slate - 46/48</t>
  </si>
  <si>
    <t>405550-01-5056</t>
  </si>
  <si>
    <t>Baby-bonnet, IVN BEST - natural - 50/56</t>
  </si>
  <si>
    <t>405550-01-6268</t>
  </si>
  <si>
    <t>Baby-bonnet, IVN BEST - natural - 62/68</t>
  </si>
  <si>
    <t>405550-01-7480</t>
  </si>
  <si>
    <t>Baby-bonnet, IVN BEST - natural - 74/80</t>
  </si>
  <si>
    <t>405550-060-5056</t>
  </si>
  <si>
    <t>Baby-bonnet, IVN BEST - red mélange - 50/56</t>
  </si>
  <si>
    <t>405550-060-6268</t>
  </si>
  <si>
    <t>Baby-bonnet, IVN BEST - red mélange - 62/68</t>
  </si>
  <si>
    <t>405550-060-7480</t>
  </si>
  <si>
    <t>Baby-bonnet, IVN BEST - red mélange - 74/80</t>
  </si>
  <si>
    <t>405550-080-5056</t>
  </si>
  <si>
    <t>Baby-bonnet, IVN BEST - blue mélange - 50/56</t>
  </si>
  <si>
    <t>405550-080-6268</t>
  </si>
  <si>
    <t>Baby-bonnet, IVN BEST - blue mélange - 62/68</t>
  </si>
  <si>
    <t>405550-080-7480</t>
  </si>
  <si>
    <t>Baby-bonnet, IVN BEST - blue mélange - 74/80</t>
  </si>
  <si>
    <t>405554-01-5056</t>
  </si>
  <si>
    <t>Baby-bonnet, GOTS - natural - 50/56</t>
  </si>
  <si>
    <t>405554-01-6268</t>
  </si>
  <si>
    <t>Baby-bonnet, GOTS - natural - 62/68</t>
  </si>
  <si>
    <t>405554-01-7480</t>
  </si>
  <si>
    <t>Baby-bonnet, GOTS - natural - 74/80</t>
  </si>
  <si>
    <t>407510-01-6268</t>
  </si>
  <si>
    <t>Baby envelope-neck shirt, long sleeved, IVN BEST - natural - 62/68</t>
  </si>
  <si>
    <t>407510-01-7480</t>
  </si>
  <si>
    <t>Baby envelope-neck shirt, long sleeved, IVN BEST - natural - 74/80</t>
  </si>
  <si>
    <t>407510-01-8692</t>
  </si>
  <si>
    <t>Baby envelope-neck shirt, long sleeved, IVN BEST - natural - 86/92</t>
  </si>
  <si>
    <t>407510-01-98104</t>
  </si>
  <si>
    <t>Baby envelope-neck shirt, long sleeved, IVN BEST - natural - 98/104</t>
  </si>
  <si>
    <t>407514-01-6268</t>
  </si>
  <si>
    <t>Baby envelope-neck shirt, long sleeved, GOTS - natural - 62/68</t>
  </si>
  <si>
    <t>407514-01-7480</t>
  </si>
  <si>
    <t>Baby envelope-neck shirt, long sleeved, GOTS - natural - 74/80</t>
  </si>
  <si>
    <t>407514-01-8692</t>
  </si>
  <si>
    <t>Baby envelope-neck shirt, long sleeved, GOTS - natural - 86/92</t>
  </si>
  <si>
    <t>407514-01-98104</t>
  </si>
  <si>
    <t>Baby envelope-neck shirt, long sleeved, GOTS - natural - 98/104</t>
  </si>
  <si>
    <t>407600-060-104</t>
  </si>
  <si>
    <t>Children's pants, long, IVN BEST - red mélange - 104</t>
  </si>
  <si>
    <t>407600-060-116</t>
  </si>
  <si>
    <t>Children's pants, long, IVN BEST - red mélange - 116</t>
  </si>
  <si>
    <t>407600-060-128</t>
  </si>
  <si>
    <t>Children's pants, long, IVN BEST - red mélange - 128</t>
  </si>
  <si>
    <t>407600-060-140</t>
  </si>
  <si>
    <t>Children's pants, long, IVN BEST - red mélange - 140</t>
  </si>
  <si>
    <t>407600-060-92</t>
  </si>
  <si>
    <t>Children's pants, long, IVN BEST - red mélange - 92</t>
  </si>
  <si>
    <t>407600-080-104</t>
  </si>
  <si>
    <t>Children's pants, long, IVN BEST - blue mélange - 104</t>
  </si>
  <si>
    <t>407600-080-116</t>
  </si>
  <si>
    <t>Children's pants, long, IVN BEST - blue mélange - 116</t>
  </si>
  <si>
    <t>407600-080-128</t>
  </si>
  <si>
    <t>Children's pants, long, IVN BEST - blue mélange - 128</t>
  </si>
  <si>
    <t>407600-080-140</t>
  </si>
  <si>
    <t>Children's pants, long, IVN BEST - blue mélange - 140</t>
  </si>
  <si>
    <t>407600-080-92</t>
  </si>
  <si>
    <t>Children's pants, long, IVN BEST - blue mélange - 92</t>
  </si>
  <si>
    <t>407800-01-104</t>
  </si>
  <si>
    <t>Children's singlet, short sleeved, IVN BEST - natural - 104</t>
  </si>
  <si>
    <t>407800-01-116</t>
  </si>
  <si>
    <t>Children's singlet, short sleeved, IVN BEST - natural - 116</t>
  </si>
  <si>
    <t>407800-01-128</t>
  </si>
  <si>
    <t>Children's singlet, short sleeved, IVN BEST - natural - 128</t>
  </si>
  <si>
    <t>407800-01-140</t>
  </si>
  <si>
    <t>Children's singlet, short sleeved, IVN BEST - natural - 140</t>
  </si>
  <si>
    <t>407800-01-152</t>
  </si>
  <si>
    <t>Children's singlet, short sleeved, IVN BEST - natural - 152</t>
  </si>
  <si>
    <t>407800-01-92</t>
  </si>
  <si>
    <t>Children's singlet, short sleeved, IVN BEST - natural - 92</t>
  </si>
  <si>
    <t>407804-01-104</t>
  </si>
  <si>
    <t>Children's singlet, short sleeved, GOTS - natural - 104</t>
  </si>
  <si>
    <t>407804-01-116</t>
  </si>
  <si>
    <t>Children's singlet, short sleeved, GOTS - natural - 116</t>
  </si>
  <si>
    <t>407804-01-128</t>
  </si>
  <si>
    <t>Children's singlet, short sleeved, GOTS - natural - 128</t>
  </si>
  <si>
    <t>407804-01-140</t>
  </si>
  <si>
    <t>Children's singlet, short sleeved, GOTS - natural - 140</t>
  </si>
  <si>
    <t>407804-01-152</t>
  </si>
  <si>
    <t>Children's singlet, short sleeved, GOTS - natural - 152</t>
  </si>
  <si>
    <t>407804-01-92</t>
  </si>
  <si>
    <t>Children's singlet, short sleeved, GOTS - natural - 92</t>
  </si>
  <si>
    <t>407810-01-104</t>
  </si>
  <si>
    <t>Children's singlet, long sleeved, IVN BEST - natural - 104</t>
  </si>
  <si>
    <t>407810-01-116</t>
  </si>
  <si>
    <t>Children's singlet, long sleeved, IVN BEST - natural - 116</t>
  </si>
  <si>
    <t>407810-01-128</t>
  </si>
  <si>
    <t>Children's singlet long sleeved, IVN BEST - natural - 128</t>
  </si>
  <si>
    <t>407810-01-140</t>
  </si>
  <si>
    <t>Children's singlet, long sleeved, IVN BEST - natural - 140</t>
  </si>
  <si>
    <t>407810-01-152</t>
  </si>
  <si>
    <t>Children's singlet, long sleeved, IVN BEST - natural - 152</t>
  </si>
  <si>
    <t>407810-01-92</t>
  </si>
  <si>
    <t>Children's singlet, long sleeved, IVN BEST - natural - 92</t>
  </si>
  <si>
    <t>407814-01-104</t>
  </si>
  <si>
    <t>Children's singlet, long sleeved, GOTS - natural - 104</t>
  </si>
  <si>
    <t>407814-01-116</t>
  </si>
  <si>
    <t>Children's singlet, long sleeved, GOTS - natural - 116</t>
  </si>
  <si>
    <t>407814-01-128</t>
  </si>
  <si>
    <t>Children's singlet, long sleeved, GOTS - natural - 128</t>
  </si>
  <si>
    <t>407814-01-140</t>
  </si>
  <si>
    <t>Children's singlet, long sleeved, GOTS - natural - 140</t>
  </si>
  <si>
    <t>407814-01-152</t>
  </si>
  <si>
    <t>Children's singlet, long sleeved, GOTS - natural - 152</t>
  </si>
  <si>
    <t>407814-01-92</t>
  </si>
  <si>
    <t>Children's singlet, long sleeved, GOTS - natural - 92</t>
  </si>
  <si>
    <t>408000-01-104</t>
  </si>
  <si>
    <t>Children's shirt, sleeveless, IVN BEST - natural - 104</t>
  </si>
  <si>
    <t>408000-01-116</t>
  </si>
  <si>
    <t>Children's shirt, sleeveless, IVN BEST - natural - 116</t>
  </si>
  <si>
    <t>408000-01-128</t>
  </si>
  <si>
    <t>Children's shirt, sleeveless, IVN BEST - natural - 128</t>
  </si>
  <si>
    <t>408000-01-140</t>
  </si>
  <si>
    <t>Children's shirt, sleeveless, IVN BEST - natural - 140</t>
  </si>
  <si>
    <t>408000-01-152</t>
  </si>
  <si>
    <t>Children's shirt, sleeveless, IVN BEST - natural - 152</t>
  </si>
  <si>
    <t>408000-01-92</t>
  </si>
  <si>
    <t>Children's shirt, sleeveless, IVN BEST - natural - 92</t>
  </si>
  <si>
    <t>408004-01-104</t>
  </si>
  <si>
    <t>Children's shirt, sleeveless, GOTS - natural - 104</t>
  </si>
  <si>
    <t>408004-01-116</t>
  </si>
  <si>
    <t>Children's shirt, sleeveless, GOTS - natural - 116</t>
  </si>
  <si>
    <t>408004-01-128</t>
  </si>
  <si>
    <t>Children's shirt, sleeveless, GOTS - natural - 128</t>
  </si>
  <si>
    <t>408004-01-140</t>
  </si>
  <si>
    <t>Children's shirt, sleeveless, GOTS - natural - 140</t>
  </si>
  <si>
    <t>408004-01-152</t>
  </si>
  <si>
    <t>Children's shirt, sleeveless, GOTS - natural - 152</t>
  </si>
  <si>
    <t>408004-01-92</t>
  </si>
  <si>
    <t>Children's shirt, sleeveless, GOTS - natural - 92</t>
  </si>
  <si>
    <t>409010-01-5056</t>
  </si>
  <si>
    <t>Baby-body, long sleeved, IVN BEST - natural - 50/56</t>
  </si>
  <si>
    <t>409010-01-6268</t>
  </si>
  <si>
    <t>Baby-body, long sleeved, IVN BEST - natural - 62/68</t>
  </si>
  <si>
    <t>409010-01-7480</t>
  </si>
  <si>
    <t>Baby-body, long sleeved, IVN BEST - natural - 74/80</t>
  </si>
  <si>
    <t>409010-01-8692</t>
  </si>
  <si>
    <t>Baby-body, long sleeved, IVN BEST - natural - 86/92</t>
  </si>
  <si>
    <t>409010-01-98104</t>
  </si>
  <si>
    <t>Baby-body, long sleeved, IVN BEST - natural - 98/104</t>
  </si>
  <si>
    <t>409014-01-5056</t>
  </si>
  <si>
    <t>Baby-body, long sleeved, GOTS - natural - 50/56</t>
  </si>
  <si>
    <t>409014-01-6268</t>
  </si>
  <si>
    <t>Baby-body, long sleeved, GOTS - natural - 62/68</t>
  </si>
  <si>
    <t>409014-01-7480</t>
  </si>
  <si>
    <t>Baby-body, long sleeved, GOTS - natural - 74/80</t>
  </si>
  <si>
    <t>409014-01-8692</t>
  </si>
  <si>
    <t>Baby-body, long sleeved, GOTS - natural - 86/92</t>
  </si>
  <si>
    <t>409014-01-98104</t>
  </si>
  <si>
    <t>Baby-body, long sleeved, GOTS - natural - 98/104</t>
  </si>
  <si>
    <t>425592-081-1</t>
  </si>
  <si>
    <t>Children's loop scarf, IVN BEST - blue mélange/natural (9:9) - 1</t>
  </si>
  <si>
    <t>blue mélange/natural (9:9)</t>
  </si>
  <si>
    <t>427510-061-6268</t>
  </si>
  <si>
    <t>Baby envelope-neck shirt, long sleeved, IVN BEST - red mélange - 62/68</t>
  </si>
  <si>
    <t>red mélange/natural (9:9)</t>
  </si>
  <si>
    <t>427510-061-7480</t>
  </si>
  <si>
    <t>Baby envelope-neck shirt, long sleeved, IVN BEST - red mélange - 74/80</t>
  </si>
  <si>
    <t>427510-061-8692</t>
  </si>
  <si>
    <t>Baby envelope-neck shirt, long sleeved, IVN BEST - red mélange - 86/92</t>
  </si>
  <si>
    <t>427510-061-98104</t>
  </si>
  <si>
    <t>Baby envelope-neck shirt, long sleeved, IVN BEST - red mélange - 98/104</t>
  </si>
  <si>
    <t>427510-081-6268</t>
  </si>
  <si>
    <t>Baby envelope-neck shirt, long sleeved, IVN BEST - blue mélange - 62/68</t>
  </si>
  <si>
    <t>427510-081-7480</t>
  </si>
  <si>
    <t>Baby envelope-neck shirt, long sleeved, IVN BEST - blue mélange - 74/80</t>
  </si>
  <si>
    <t>427510-081-8692</t>
  </si>
  <si>
    <t>Baby envelope-neck shirt, long sleeved, IVN BEST - blue mélange - 86/92</t>
  </si>
  <si>
    <t>427510-081-98104</t>
  </si>
  <si>
    <t>Baby envelope-neck shirt, long sleeved, IVN BEST - blue mélange - 98/104</t>
  </si>
  <si>
    <t>427610-061-104</t>
  </si>
  <si>
    <t>Children's sweater, IVN BEST - red mélange/natural (9:9) - 104</t>
  </si>
  <si>
    <t>427610-061-116</t>
  </si>
  <si>
    <t>Children's sweater, IVN BEST - red mélange/natural (9:9) - 116</t>
  </si>
  <si>
    <t>427610-061-128</t>
  </si>
  <si>
    <t>Children's sweater, IVN BEST - red mélange/natural (9:9) - 128</t>
  </si>
  <si>
    <t>427610-061-140</t>
  </si>
  <si>
    <t>Children's sweater, IVN BEST - red mélange/natural (9:9) - 140</t>
  </si>
  <si>
    <t>427610-061-92</t>
  </si>
  <si>
    <t>Children's sweater, IVN BEST - red mélange/natural (9:9) - 92</t>
  </si>
  <si>
    <t>427610-081-104</t>
  </si>
  <si>
    <t>Children's sweater, IVN BEST - blue mélange/natural (9:9) - 104</t>
  </si>
  <si>
    <t>427610-081-116</t>
  </si>
  <si>
    <t>Children's sweater, IVN BEST - blue mélange/natural (9:9) - 116</t>
  </si>
  <si>
    <t>427610-081-128</t>
  </si>
  <si>
    <t>Children's sweater, IVN BEST - blue mélange/natural (9:9) - 128</t>
  </si>
  <si>
    <t>427610-081-140</t>
  </si>
  <si>
    <t>Children's sweater, IVN BEST - blue mélange/natural (9:9) - 140</t>
  </si>
  <si>
    <t>427610-081-92</t>
  </si>
  <si>
    <t>Children's sweater, IVN BEST - blue mélange/natural (9:9) - 92</t>
  </si>
  <si>
    <t>427810-061-104</t>
  </si>
  <si>
    <t>Children's singlet, long sleeved, IVN BEST - red mélange/natural (9:9) - 104</t>
  </si>
  <si>
    <t>427810-061-116</t>
  </si>
  <si>
    <t>Children's singlet, long sleeved, IVN BEST - red mélange/natural (9:9) - 116</t>
  </si>
  <si>
    <t>427810-061-128</t>
  </si>
  <si>
    <t>Children's singlet, long sleeved, IVN BEST - red mélange/natural (9:9) - 128</t>
  </si>
  <si>
    <t>427810-061-140</t>
  </si>
  <si>
    <t>Children's singlet, long sleeved, IVN BEST - red mélange/natural (9:9) - 140</t>
  </si>
  <si>
    <t>427810-061-152</t>
  </si>
  <si>
    <t>Children's singlet, long sleeved, IVN BEST - red mélange/natural (9:9) - 152</t>
  </si>
  <si>
    <t>427810-061-92</t>
  </si>
  <si>
    <t>Children's singlet, long sleeved, IVN BEST - red mélange/natural (9:9) - 92</t>
  </si>
  <si>
    <t>427810-081-104</t>
  </si>
  <si>
    <t>Children's singlet, long sleeved, IVN BEST - blue mélange/natural (9:9) - 104</t>
  </si>
  <si>
    <t>427810-081-116</t>
  </si>
  <si>
    <t>Children's singlet, long sleeved, IVN BEST - blue mélange/natural (9:9) - 116</t>
  </si>
  <si>
    <t>427810-081-128</t>
  </si>
  <si>
    <t>Children's singlet, long sleeved, IVN BEST - blue mélange/natural (9:9) - 128</t>
  </si>
  <si>
    <t>427810-081-140</t>
  </si>
  <si>
    <t>Children's singlet, long sleeved, IVN BEST - blue mélange/natural (9:9) - 140</t>
  </si>
  <si>
    <t>427810-081-152</t>
  </si>
  <si>
    <t>Children's singlet, long sleeved, IVN BEST - blue mélange/natural (9:9) - 152</t>
  </si>
  <si>
    <t>427810-081-92</t>
  </si>
  <si>
    <t>Children's singlet, long sleeved, IVN BEST - blue mélange/natural (9:9) - 92</t>
  </si>
  <si>
    <t>429010-061-5056</t>
  </si>
  <si>
    <t>Baby-body, long sleeved, IVN BEST - red mélange - 50/56</t>
  </si>
  <si>
    <t>429010-061-6268</t>
  </si>
  <si>
    <t>Baby-body, long sleeved, IVN BEST - red mélange - 62/68</t>
  </si>
  <si>
    <t>429010-061-7480</t>
  </si>
  <si>
    <t>Baby-body, long sleeved, IVN BEST - red mélange - 74/80</t>
  </si>
  <si>
    <t>429010-061-8692</t>
  </si>
  <si>
    <t>Baby-body, long sleeved, IVN BEST - red mélange - 86/92</t>
  </si>
  <si>
    <t>429010-061-98104</t>
  </si>
  <si>
    <t>Baby-body, long sleeved, IVN BEST - red mélange - 98/104</t>
  </si>
  <si>
    <t>429010-081-5056</t>
  </si>
  <si>
    <t>Baby-body, long sleeved, IVN BEST - blue mélange - 50/56</t>
  </si>
  <si>
    <t>429010-081-6268</t>
  </si>
  <si>
    <t>Baby-body, long sleeved, IVN BEST - blue mélange - 62/68</t>
  </si>
  <si>
    <t>429010-081-7480</t>
  </si>
  <si>
    <t>Baby-body, long sleeved, IVN BEST - blue mélange - 74/80</t>
  </si>
  <si>
    <t>429010-081-8692</t>
  </si>
  <si>
    <t>Baby-body, long sleeved, IVN BEST - blue mélange - 86/92</t>
  </si>
  <si>
    <t>429010-081-98104</t>
  </si>
  <si>
    <t>Baby-body, long sleeved, IVN BEST - blue mélange - 98/104</t>
  </si>
  <si>
    <t>429180-061-5056</t>
  </si>
  <si>
    <t>Overall, IVN BEST - red mélange/natural (9:9) - 50/56</t>
  </si>
  <si>
    <t>429180-061-6268</t>
  </si>
  <si>
    <t>Overall, IVN BEST - red mélange/natural (9:9) - 62/68</t>
  </si>
  <si>
    <t>429180-061-7480</t>
  </si>
  <si>
    <t>Overall, IVN BEST - red mélange/natural (9:9) - 74/80</t>
  </si>
  <si>
    <t>429180-061-8692</t>
  </si>
  <si>
    <t>Overall, IVN BEST - red mélange/natural (9:9) - 86/92</t>
  </si>
  <si>
    <t>429180-081-5056</t>
  </si>
  <si>
    <t>Overall, IVN BEST - blue mélange/natural (9:9) - 50/56</t>
  </si>
  <si>
    <t>429180-081-6268</t>
  </si>
  <si>
    <t>Overall, IVN BEST - blue mélange/natural (9:9) - 62/68</t>
  </si>
  <si>
    <t>429180-081-7480</t>
  </si>
  <si>
    <t>Overall, IVN BEST - blue mélange/natural (9:9) - 74/80</t>
  </si>
  <si>
    <t>429180-081-8692</t>
  </si>
  <si>
    <t>Overall, IVN BEST - blue mélange/natural (9:9) - 86/92</t>
  </si>
  <si>
    <t>440003-018E-1</t>
  </si>
  <si>
    <t>Repair patch, IVN BEST - saffron mélange - 1</t>
  </si>
  <si>
    <t>440003-075-1</t>
  </si>
  <si>
    <t>Repair patch, IVN BEST - walnut mélange - 1</t>
  </si>
  <si>
    <t>walnut mélange</t>
  </si>
  <si>
    <t>440003-080-1</t>
  </si>
  <si>
    <t>Repair patch, IVN BEST - blue mélange - 1</t>
  </si>
  <si>
    <t>440003-091-1</t>
  </si>
  <si>
    <t>Repair patch, IVN BEST - light grey mélange - 1</t>
  </si>
  <si>
    <t>light grey mélange</t>
  </si>
  <si>
    <t>463550-07501E-6268</t>
  </si>
  <si>
    <t>Baby leggings, IVN BEST - walnut mélange/natural (5:5) - 62/68</t>
  </si>
  <si>
    <t>07501E</t>
  </si>
  <si>
    <t>walnut mélange/natural (5:5)</t>
  </si>
  <si>
    <t>463550-07501E-7480</t>
  </si>
  <si>
    <t>Baby leggings, IVN BEST - walnut mélange/natural (5:5) - 74/80</t>
  </si>
  <si>
    <t>463550-07501E-8692</t>
  </si>
  <si>
    <t>Baby leggings, IVN BEST - walnut mélange/natural (5:5) - 86/92</t>
  </si>
  <si>
    <t>467601-07501E-104</t>
  </si>
  <si>
    <t>Children's joggpants, IVN BEST - walnut mélange/natural (5:5) - 104</t>
  </si>
  <si>
    <t>467601-07501E-116</t>
  </si>
  <si>
    <t>Children's joggpants, IVN BEST - walnut mélange/natural (5:5) - 116</t>
  </si>
  <si>
    <t>467601-07501E-128</t>
  </si>
  <si>
    <t>Children's joggpants, IVN BEST - walnut mélange/natural (5:5) - 128</t>
  </si>
  <si>
    <t>467601-07501E-140</t>
  </si>
  <si>
    <t>Children's joggpants, IVN BEST - walnut mélange/natural (5:5) - 140</t>
  </si>
  <si>
    <t>467601-07501E-92</t>
  </si>
  <si>
    <t>Children's joggpants, IVN BEST - walnut mélange/natural (5:5) - 92</t>
  </si>
  <si>
    <t>500650-01-50</t>
  </si>
  <si>
    <t>One-piece pyjama, long sleeved, with "little sheep" embroidery, IVN BEST - natural - 50</t>
  </si>
  <si>
    <t>500650-01-56</t>
  </si>
  <si>
    <t>One-piece pyjama, long sleeved, with "little sheep" embroidery, IVN BEST - natural - 56</t>
  </si>
  <si>
    <t>505000-01-1</t>
  </si>
  <si>
    <t>Romper pouch, IVN BEST - natural - 1</t>
  </si>
  <si>
    <t>505710-01-5056</t>
  </si>
  <si>
    <t>One-piece pyjama, with feet, with "little sheep" embroidery, IVN BEST - natural - 50/56</t>
  </si>
  <si>
    <t>505710-01-6268</t>
  </si>
  <si>
    <t>One-piece pyjama, with feet, with "little sheep" embroidery, IVN BEST - natural - 62/68</t>
  </si>
  <si>
    <t>505710-01-7480</t>
  </si>
  <si>
    <t>One-piece pyjama, with feet, with "little sheep" embroidery, IVN BEST - natural - 74/80</t>
  </si>
  <si>
    <t>505710-01-8692</t>
  </si>
  <si>
    <t>One-piece pyjama, with feet, with "little sheep" embroidery, IVN BEST - natural - 86/92</t>
  </si>
  <si>
    <t>505710-01-98104</t>
  </si>
  <si>
    <t>One-piece pyjama, with feet, with "little sheep" embroidery, IVN BEST - natural - 98/104</t>
  </si>
  <si>
    <t>506000-01-1</t>
  </si>
  <si>
    <t>Baby sleeping-bag, long sleeved, IVN BEST - natural - 1</t>
  </si>
  <si>
    <t>506000-01-2</t>
  </si>
  <si>
    <t>Baby sleeping-bag, long sleeved, IVN BEST - natural - 2</t>
  </si>
  <si>
    <t>506010-01-0</t>
  </si>
  <si>
    <t>Baby sleeping bag, with zipper, IVN BEST - natural - 0</t>
  </si>
  <si>
    <t>506010-01-1</t>
  </si>
  <si>
    <t>Baby sleeping bag, with zipper, IVN BEST - natural - 1</t>
  </si>
  <si>
    <t>550570-075-44</t>
  </si>
  <si>
    <t>Baby-pyjamas, one-piece, with feet, IVN BEST - walnut mélange - 44</t>
  </si>
  <si>
    <t>550570-075-50</t>
  </si>
  <si>
    <t>Baby-pyjamas, one-piece, with feet, IVN BEST - walnut mélange - 50</t>
  </si>
  <si>
    <t>550570-075-56</t>
  </si>
  <si>
    <t>Baby-pyjamas, one-piece, with feet, IVN BEST - walnut mélange - 56</t>
  </si>
  <si>
    <t>553501-075-5056</t>
  </si>
  <si>
    <t>Baby-pants, long, with waistband, IVN BEST - walnut mélange - 50/56</t>
  </si>
  <si>
    <t>553501-075-6268</t>
  </si>
  <si>
    <t>Baby-pants, long, with waistband, IVN BEST - walnut mélange - 62/68</t>
  </si>
  <si>
    <t>553501-075-7480</t>
  </si>
  <si>
    <t>Baby-pants, long, with waistband, IVN BEST - walnut mélange - 74/80</t>
  </si>
  <si>
    <t>553501-075-8692</t>
  </si>
  <si>
    <t>Baby-pants, long, with waistband, IVN BEST - walnut mélange - 86/92</t>
  </si>
  <si>
    <t>555501-075-104</t>
  </si>
  <si>
    <t>Children's jacket with zipper, IVN BEST - walnut mélange - 104</t>
  </si>
  <si>
    <t>555501-075-116</t>
  </si>
  <si>
    <t>Children's jacket with zipper, IVN BEST - walnut mélange - 116</t>
  </si>
  <si>
    <t>555501-075-128</t>
  </si>
  <si>
    <t>Children's jacket with zipper, IVN BEST - walnut mélange - 128</t>
  </si>
  <si>
    <t>555501-075-140</t>
  </si>
  <si>
    <t>Children's jacket with zipper, IVN BEST - walnut mélange - 140</t>
  </si>
  <si>
    <t>555501-075-92</t>
  </si>
  <si>
    <t>Children's jacket with zipper, IVN BEST - walnut mélange - 92</t>
  </si>
  <si>
    <t>555520-075-5056</t>
  </si>
  <si>
    <t>Hooded jacket with wooden buttons - IVN BEST - walnut mélange - 50/56</t>
  </si>
  <si>
    <t>555520-075-6268</t>
  </si>
  <si>
    <t>Hooded jacket with wooden buttons - IVN BEST - walnut mélange - 62/68</t>
  </si>
  <si>
    <t>555520-075-7480</t>
  </si>
  <si>
    <t>Hooded jacket with wooden buttons - IVN BEST - walnut mélange - 74/80</t>
  </si>
  <si>
    <t>555520-075-8692</t>
  </si>
  <si>
    <t>Hooded jacket with wooden buttons - IVN BEST - walnut mélange - 86/92</t>
  </si>
  <si>
    <t>555770-075-110116</t>
  </si>
  <si>
    <t>Baby-pyjamas, one-piece, IVN BEST - walnut mélange - 110/116</t>
  </si>
  <si>
    <t>555770-075-5056</t>
  </si>
  <si>
    <t>Baby-pyjamas, one-piece, IVN BEST - walnut mélange - 50/56</t>
  </si>
  <si>
    <t>555770-075-6268</t>
  </si>
  <si>
    <t>Baby-pyjamas, one-piece, IVN BEST - walnut mélange - 62/68</t>
  </si>
  <si>
    <t>555770-075-7480</t>
  </si>
  <si>
    <t>Baby-pyjamas, one-piece, IVN BEST - walnut mélange - 74/80</t>
  </si>
  <si>
    <t>555770-075-8692</t>
  </si>
  <si>
    <t>Baby-pyjamas, one-piece, IVN BEST - walnut mélange - 86/92</t>
  </si>
  <si>
    <t>555770-075-98104</t>
  </si>
  <si>
    <t>Baby-pyjamas, one-piece, IVN BEST - walnut mélange - 98/104</t>
  </si>
  <si>
    <t>555850-075-110116</t>
  </si>
  <si>
    <t>Baby dress, IVN BEST - walnut mélange - 110/116</t>
  </si>
  <si>
    <t>555850-075-6268</t>
  </si>
  <si>
    <t>Baby dress, IVN BEST - walnut mélange - 62/68</t>
  </si>
  <si>
    <t>555850-075-7480</t>
  </si>
  <si>
    <t>Baby dress, IVN BEST - walnut mélange - 74/80</t>
  </si>
  <si>
    <t>555850-075-8692</t>
  </si>
  <si>
    <t>Baby dress, IVN BEST - walnut mélange - 86/92</t>
  </si>
  <si>
    <t>555850-075-98104</t>
  </si>
  <si>
    <t>Baby dress, IVN BEST - walnut mélange - 98/104</t>
  </si>
  <si>
    <t>557600-075-104</t>
  </si>
  <si>
    <t>Children's pants, IVN BEST - walnut mélange - 104</t>
  </si>
  <si>
    <t>557600-075-116</t>
  </si>
  <si>
    <t>Children's pants, IVN BEST - walnut mélange - 116</t>
  </si>
  <si>
    <t>557600-075-128</t>
  </si>
  <si>
    <t>Children's pants, IVN BEST - walnut mélange - 128</t>
  </si>
  <si>
    <t>557600-075-140</t>
  </si>
  <si>
    <t>Children's pants, IVN BEST - walnut mélange - 140</t>
  </si>
  <si>
    <t>557600-075-152</t>
  </si>
  <si>
    <t>Children's pants, IVN BEST - walnut mélange - 152</t>
  </si>
  <si>
    <t>557600-075-92</t>
  </si>
  <si>
    <t>Children's pants, IVN BEST - walnut mélange - 92</t>
  </si>
  <si>
    <t>557612-075-104</t>
  </si>
  <si>
    <t>Children's sweater, IVN BEST - walnut mélange - 104</t>
  </si>
  <si>
    <t>557612-075-116</t>
  </si>
  <si>
    <t>Children's sweater, IVN BEST - walnut mélange - 116</t>
  </si>
  <si>
    <t>557612-075-128</t>
  </si>
  <si>
    <t>Children's sweater, IVN BEST - walnut mélange - 128</t>
  </si>
  <si>
    <t>557612-075-140</t>
  </si>
  <si>
    <t>Children's sweater, IVN BEST - walnut mélange - 140</t>
  </si>
  <si>
    <t>557612-075-152</t>
  </si>
  <si>
    <t>Children's sweater, IVN BEST - walnut mélange - 152</t>
  </si>
  <si>
    <t>557612-075-92</t>
  </si>
  <si>
    <t>Children's sweater, IVN BEST - walnut mélange - 92</t>
  </si>
  <si>
    <t>573501-01-5056</t>
  </si>
  <si>
    <t>Baby-pants, long, with waistband, IVN BEST - natural - 50/56</t>
  </si>
  <si>
    <t>573501-01-6268</t>
  </si>
  <si>
    <t>Baby-pants, long, with waistband, IVN BEST - natural - 62/68</t>
  </si>
  <si>
    <t>573501-018E-5056</t>
  </si>
  <si>
    <t>Baby-pants, long, with waistband, IVN BEST - saffron mélange - 50/56</t>
  </si>
  <si>
    <t>573501-018E-6268</t>
  </si>
  <si>
    <t>Baby-pants, long, with waistband, IVN BEST - saffron mélange - 62/68</t>
  </si>
  <si>
    <t>573501-018E-7480</t>
  </si>
  <si>
    <t>Baby-pants, long, with waistband, IVN BEST - saffron mélange - 74/80</t>
  </si>
  <si>
    <t>573501-018E-8692</t>
  </si>
  <si>
    <t>Baby-pants, long, with waistband, IVN BEST - saffron mélange - 86/92</t>
  </si>
  <si>
    <t>573501-044E-5056</t>
  </si>
  <si>
    <t>Baby pants, long, with waistband, IVN BEST - reed mélange - 50/56</t>
  </si>
  <si>
    <t>044E</t>
  </si>
  <si>
    <t>reed mélange</t>
  </si>
  <si>
    <t>573501-044E-6268</t>
  </si>
  <si>
    <t>Baby pants, long, with waistband, IVN BEST - reed mélange - 62/68</t>
  </si>
  <si>
    <t>573501-044E-7480</t>
  </si>
  <si>
    <t>Baby pants, long, with waistband, IVN BEST - reed mélange - 74/80</t>
  </si>
  <si>
    <t>573501-044E-8692</t>
  </si>
  <si>
    <t>Baby pants, long, with waistband, IVN BEST - reed mélange - 86/92</t>
  </si>
  <si>
    <t>573501-051E-5056</t>
  </si>
  <si>
    <t>Baby-pants, long, with waistband, IVN BEST - rosewood mélange - 50/56</t>
  </si>
  <si>
    <t>051E</t>
  </si>
  <si>
    <t>rosewood mélange</t>
  </si>
  <si>
    <t>573501-051E-6268</t>
  </si>
  <si>
    <t>Baby-pants, long, with waistband, IVN BEST - rosewood mélange - 62/68</t>
  </si>
  <si>
    <t>573501-051E-7480</t>
  </si>
  <si>
    <t>Baby-pants, long, with waistband, IVN BEST - rosewood mélange - 74/80</t>
  </si>
  <si>
    <t>573501-051E-8692</t>
  </si>
  <si>
    <t>Baby-pants, long, with waistband, IVN BEST - rosewood mélange - 86/92</t>
  </si>
  <si>
    <t>573501-052E-5056</t>
  </si>
  <si>
    <t>Baby-pants, long, with waistband, IVN BEST - jasper mélange - 50/56</t>
  </si>
  <si>
    <t>052E</t>
  </si>
  <si>
    <t>jasper mélange</t>
  </si>
  <si>
    <t>573501-052E-6268</t>
  </si>
  <si>
    <t>Baby-pants, long, with waistband, IVN BEST - jasper mélange - 62/68</t>
  </si>
  <si>
    <t>573501-052E-7480</t>
  </si>
  <si>
    <t>Baby-pants, long, with waistband, IVN BEST - jasper mélange - 74/80</t>
  </si>
  <si>
    <t>573501-052E-8692</t>
  </si>
  <si>
    <t>Baby-pants, long, with waistband, IVN BEST - jasper mélange - 86/92</t>
  </si>
  <si>
    <t>573501-075-5056</t>
  </si>
  <si>
    <t>Baby pants, long, with waistband, IVN BEST - walnut mélange - 50/56</t>
  </si>
  <si>
    <t>573501-075-6268</t>
  </si>
  <si>
    <t>Baby pants, long, with waistband, IVN BEST - walnut mélange - 62/68</t>
  </si>
  <si>
    <t>573501-075-7480</t>
  </si>
  <si>
    <t>Baby pants, long, with waistband, IVN BEST - walnut mélange - 74/80</t>
  </si>
  <si>
    <t>573501-075-8692</t>
  </si>
  <si>
    <t>Baby pants, long, with waistband, IVN BEST - walnut mélange - 86/92</t>
  </si>
  <si>
    <t>573501-079E-5056</t>
  </si>
  <si>
    <t>Baby pants, long, with waistband, IVN BEST - cinnamon mélange - 50/56</t>
  </si>
  <si>
    <t>079E</t>
  </si>
  <si>
    <t>cinnamon mélange</t>
  </si>
  <si>
    <t>573501-079E-6268</t>
  </si>
  <si>
    <t>Baby pants, long, with waistband, IVN BEST - cinnamon mélange - 62/68</t>
  </si>
  <si>
    <t>573501-079E-7480</t>
  </si>
  <si>
    <t>Baby pants, long, with waistband, IVN BEST - cinnamon mélange - 74/80</t>
  </si>
  <si>
    <t>573501-079E-8692</t>
  </si>
  <si>
    <t>Baby pants, long, with waistband, IVN BEST - cinnamon mélange - 86/92</t>
  </si>
  <si>
    <t>573501-080-5056</t>
  </si>
  <si>
    <t>573501-080-6268</t>
  </si>
  <si>
    <t>573501-080-7480</t>
  </si>
  <si>
    <t>573501-080-8692</t>
  </si>
  <si>
    <t>573501-087E-5056</t>
  </si>
  <si>
    <t>Baby-pants, long, with waistband, IVN BEST - sand mélange - 50/56</t>
  </si>
  <si>
    <t>087E</t>
  </si>
  <si>
    <t>sand mélange</t>
  </si>
  <si>
    <t>573501-087E-6268</t>
  </si>
  <si>
    <t>Baby-pants, long, with waistband, IVN BEST - sand mélange - 62/68</t>
  </si>
  <si>
    <t>573501-087E-7480</t>
  </si>
  <si>
    <t>Baby-pants, long, with waistband, IVN BEST - sand mélange - 74/80</t>
  </si>
  <si>
    <t>573501-087E-8692</t>
  </si>
  <si>
    <t>Baby-pants, long, with waistband, IVN BEST - sand mélange - 86/92</t>
  </si>
  <si>
    <t>573501-091-5056</t>
  </si>
  <si>
    <t>Baby-pants, long, with waistband, IVN BEST - light grey mélange - 50/56</t>
  </si>
  <si>
    <t>573501-091-6268</t>
  </si>
  <si>
    <t>Baby-pants, long, with waistband, IVN BEST - light grey mélange - 62/68</t>
  </si>
  <si>
    <t>573501-091-7480</t>
  </si>
  <si>
    <t>Baby-pants, long, with waistband, IVN BEST - light grey mélange - 74/80</t>
  </si>
  <si>
    <t>573501-091-8692</t>
  </si>
  <si>
    <t>Baby-pants, long, with waistband, IVN BEST - light grey mélange - 86/92</t>
  </si>
  <si>
    <t>575000-01-1</t>
  </si>
  <si>
    <t>575000-091-1</t>
  </si>
  <si>
    <t>Romper pouch, IVN BEST - light grey mélange - 1</t>
  </si>
  <si>
    <t>575410-01-5056</t>
  </si>
  <si>
    <t>Raglan sweater, with wooden buttons, IVN BEST - natural - 50/56</t>
  </si>
  <si>
    <t>575410-01-6268</t>
  </si>
  <si>
    <t>Raglan sweater, with wooden buttons, IVN BEST - natural - 62/68</t>
  </si>
  <si>
    <t>575410-091-5056</t>
  </si>
  <si>
    <t>Raglan sweater, with wooden buttons, IVN BEST - light grey mélange - 50/56</t>
  </si>
  <si>
    <t>575410-091-6268</t>
  </si>
  <si>
    <t>Raglan sweater, with wooden buttons, IVN BEST - light grey mélange - 62/68</t>
  </si>
  <si>
    <t>575410-091-7480</t>
  </si>
  <si>
    <t>Raglan sweater, with wooden buttons, IVN BEST - light grey mélange - 74/80</t>
  </si>
  <si>
    <t>575410-091-8692</t>
  </si>
  <si>
    <t>Raglan sweater, with wooden buttons, IVN BEST - light grey mélange - 86/92</t>
  </si>
  <si>
    <t>575423-044E-116</t>
  </si>
  <si>
    <t>Hooded children's jacket, IVN BEST - reed mélange - 116</t>
  </si>
  <si>
    <t>575423-044E-128</t>
  </si>
  <si>
    <t>Hooded children's jacket, IVN BEST - reed mélange - 128</t>
  </si>
  <si>
    <t>575423-044E-140</t>
  </si>
  <si>
    <t>Hooded children's jacket, IVN BEST - reed mélange - 140</t>
  </si>
  <si>
    <t>575423-052E-116</t>
  </si>
  <si>
    <t>Hooded children's jacket, IVN BEST - jasper mélange - 116</t>
  </si>
  <si>
    <t>575423-052E-128</t>
  </si>
  <si>
    <t>Hooded children's jacket, IVN BEST - jasper mélange - 128</t>
  </si>
  <si>
    <t>575423-052E-140</t>
  </si>
  <si>
    <t>Hooded children's jacket, IVN BEST - jasper mélange - 140</t>
  </si>
  <si>
    <t>575423-075-116</t>
  </si>
  <si>
    <t>Hooded children's jacket, IVN BEST - walnut mélange - 116</t>
  </si>
  <si>
    <t>575423-075-128</t>
  </si>
  <si>
    <t>Hooded children's jacket, IVN BEST - walnut mélange - 128</t>
  </si>
  <si>
    <t>575423-075-140</t>
  </si>
  <si>
    <t>Hooded children's jacket, IVN BEST - walnut mélange - 140</t>
  </si>
  <si>
    <t>575423-079E-116</t>
  </si>
  <si>
    <t>Hooded children's jacket, IVN BEST - cinnamon mélange - 116</t>
  </si>
  <si>
    <t>575423-079E-128</t>
  </si>
  <si>
    <t>Hooded children's jacket, IVN BEST - cinnamon mélange - 128</t>
  </si>
  <si>
    <t>575423-079E-140</t>
  </si>
  <si>
    <t>Hooded children's jacket, IVN BEST - cinnamon mélange - 140</t>
  </si>
  <si>
    <t>575450-018E-7480</t>
  </si>
  <si>
    <t>Baby-hat, IVN BEST - saffron mélange - 74/80</t>
  </si>
  <si>
    <t>575450-018E-8692</t>
  </si>
  <si>
    <t>Baby-hat, IVN BEST - saffron mélange - 86/92</t>
  </si>
  <si>
    <t>575450-044E-7480</t>
  </si>
  <si>
    <t>Baby-hat, IVN BEST - reed mélange - 74/80</t>
  </si>
  <si>
    <t>575450-044E-8692</t>
  </si>
  <si>
    <t>Baby-hat, IVN BEST - reed mélange - 86/92</t>
  </si>
  <si>
    <t>575450-051E-7480</t>
  </si>
  <si>
    <t>Baby-hat, IVN BEST - rosewood mélange - 74/80</t>
  </si>
  <si>
    <t>575450-051E-8692</t>
  </si>
  <si>
    <t>Baby-hat, IVN BEST - rosewood mélange - 86/92</t>
  </si>
  <si>
    <t>575450-052E-7480</t>
  </si>
  <si>
    <t>Baby-hat, IVN BEST - jasper mélange - 74/80</t>
  </si>
  <si>
    <t>575450-052E-8692</t>
  </si>
  <si>
    <t>Baby-hat, IVN BEST - jasper mélange - 86/92</t>
  </si>
  <si>
    <t>575450-075-7480</t>
  </si>
  <si>
    <t>Baby-hat, IVN BEST - walnut mélange - 74/80</t>
  </si>
  <si>
    <t>575450-075-8692</t>
  </si>
  <si>
    <t>Baby-hat, IVN BEST - walnut mélange - 86/92</t>
  </si>
  <si>
    <t>575450-079E-7480</t>
  </si>
  <si>
    <t>Baby-hat, IVN BEST - cinnamon mélange - 74/80</t>
  </si>
  <si>
    <t>575450-079E-8692</t>
  </si>
  <si>
    <t>Baby-hat, IVN BEST - cinnamon mélange - 86/92</t>
  </si>
  <si>
    <t>575450-080-7480</t>
  </si>
  <si>
    <t>Baby-hat, IVN BEST - blue mélange - 74/80</t>
  </si>
  <si>
    <t>575450-080-8692</t>
  </si>
  <si>
    <t>Baby-hat, IVN BEST - blue mélange - 86/92</t>
  </si>
  <si>
    <t>575450-087E-7480</t>
  </si>
  <si>
    <t>Baby-hat, IVN BEST - sand mélange - 74/80</t>
  </si>
  <si>
    <t>575450-087E-8692</t>
  </si>
  <si>
    <t>Baby-hat, IVN BEST - sand mélange - 86/92</t>
  </si>
  <si>
    <t>575450-091-7480</t>
  </si>
  <si>
    <t>Baby-hat, IVN BEST - light grey mélange - 74/80</t>
  </si>
  <si>
    <t>575450-091-8692</t>
  </si>
  <si>
    <t>Baby-hat, IVN BEST - light grey mélange - 86/92</t>
  </si>
  <si>
    <t>575520-01-5056</t>
  </si>
  <si>
    <t>Hooded jacket, with wooden buttons, IVN BEST - natural - 50/56</t>
  </si>
  <si>
    <t>575520-01-6268</t>
  </si>
  <si>
    <t>Hooded jacket, with wooden buttons, IVN BEST - natural - 62/68</t>
  </si>
  <si>
    <t>575520-018E-110116</t>
  </si>
  <si>
    <t>Hooded jacket, with wooden buttons, IVN BEST - saffron mélange - 110/116</t>
  </si>
  <si>
    <t>575520-018E-5056</t>
  </si>
  <si>
    <t>Hooded jacket, with wooden buttons, IVN BEST - saffron mélange - 50/56</t>
  </si>
  <si>
    <t>575520-018E-6268</t>
  </si>
  <si>
    <t>Hooded jacket, with wooden buttons, IVN BEST - saffron mélange - 62/68</t>
  </si>
  <si>
    <t>575520-018E-7480</t>
  </si>
  <si>
    <t>Hooded jacket, with wooden buttons, IVN BEST - saffron mélange - 74/80</t>
  </si>
  <si>
    <t>575520-018E-8692</t>
  </si>
  <si>
    <t>Hooded jacket, with wooden buttons, IVN BEST - saffron mélange - 86/92</t>
  </si>
  <si>
    <t>575520-018E-98104</t>
  </si>
  <si>
    <t>Hooded jacket, with wooden buttons, IVN BEST - saffron mélange - 98/104</t>
  </si>
  <si>
    <t>575520-044E-110116</t>
  </si>
  <si>
    <t>Hooded jacket, with wooden buttons, IVN BEST - reed mélange - 110/116</t>
  </si>
  <si>
    <t>575520-044E-5056</t>
  </si>
  <si>
    <t>Hooded jacket, with wooden buttons, IVN BEST - reed mélange - 50/56</t>
  </si>
  <si>
    <t>575520-044E-6268</t>
  </si>
  <si>
    <t>Hooded jacket, with wooden buttons, IVN BEST - reed mélange - 62/68</t>
  </si>
  <si>
    <t>575520-044E-7480</t>
  </si>
  <si>
    <t>Hooded jacket, with wooden buttons, IVN BEST - reed mélange - 74/80</t>
  </si>
  <si>
    <t>575520-044E-8692</t>
  </si>
  <si>
    <t>Hooded jacket, with wooden buttons, IVN BEST - reed mélange - 86/92</t>
  </si>
  <si>
    <t>575520-044E-98104</t>
  </si>
  <si>
    <t>Hooded jacket, with wooden buttons, IVN BEST - reed mélange - 98/104</t>
  </si>
  <si>
    <t>575520-051E-110116</t>
  </si>
  <si>
    <t>Hooded jacket, with wooden buttons, IVN BEST - rosewood mélange - 110/116</t>
  </si>
  <si>
    <t>575520-051E-5056</t>
  </si>
  <si>
    <t>Hooded jacket, with wooden buttons, IVN BEST - rosewood mélange - 50/56</t>
  </si>
  <si>
    <t>575520-051E-6268</t>
  </si>
  <si>
    <t>Hooded jacket, with wooden buttons, IVN BEST - rosewood mélange - 62/68</t>
  </si>
  <si>
    <t>575520-051E-7480</t>
  </si>
  <si>
    <t>Hooded jacket, with wooden buttons, IVN BEST - rosewood mélange - 74/80</t>
  </si>
  <si>
    <t>575520-051E-8692</t>
  </si>
  <si>
    <t>Hooded jacket, with wooden buttons, IVN BEST - rosewood mélange - 86/92</t>
  </si>
  <si>
    <t>575520-051E-98104</t>
  </si>
  <si>
    <t>Hooded jacket, with wooden buttons, IVN BEST - rosewood mélange - 98/104</t>
  </si>
  <si>
    <t>575520-052E-110116</t>
  </si>
  <si>
    <t>Hooded jacket, with wooden buttons, IVN BEST - jasper mélange - 110/116</t>
  </si>
  <si>
    <t>575520-052E-5056</t>
  </si>
  <si>
    <t>Hooded jacket, with wooden buttons, IVN BEST - jasper mélange - 50/56</t>
  </si>
  <si>
    <t>575520-052E-6268</t>
  </si>
  <si>
    <t>Hooded jacket, with wooden buttons, IVN BEST - jasper mélange - 62/68</t>
  </si>
  <si>
    <t>575520-052E-7480</t>
  </si>
  <si>
    <t>Hooded jacket, with wooden buttons, IVN BEST - jasper mélange - 74/80</t>
  </si>
  <si>
    <t>575520-052E-8692</t>
  </si>
  <si>
    <t>Hooded jacket, with wooden buttons, IVN BEST - jasper mélange - 86/92</t>
  </si>
  <si>
    <t>575520-052E-98104</t>
  </si>
  <si>
    <t>Hooded jacket, with wooden buttons, IVN BEST - jasper mélange - 98/104</t>
  </si>
  <si>
    <t>575520-075-110116</t>
  </si>
  <si>
    <t>Hooded jacket, with wooden buttons, IVN BEST - walnut mélange - 110/116</t>
  </si>
  <si>
    <t>575520-075-5056</t>
  </si>
  <si>
    <t>Hooded jacket, with wooden buttons, IVN BEST - walnut mélange - 50/56</t>
  </si>
  <si>
    <t>575520-075-6268</t>
  </si>
  <si>
    <t>Hooded jacket, with wooden buttons, IVN BEST - walnut mélange - 62/68</t>
  </si>
  <si>
    <t>575520-075-7480</t>
  </si>
  <si>
    <t>Hooded jacket, with wooden buttons, IVN BEST - walnut mélange - 74/80</t>
  </si>
  <si>
    <t>575520-075-8692</t>
  </si>
  <si>
    <t>Hooded jacket, with wooden buttons, IVN BEST - walnut mélange - 86/92</t>
  </si>
  <si>
    <t>575520-075-98104</t>
  </si>
  <si>
    <t>Hooded jacket, with wooden buttons, IVN BEST - walnut mélange - 98/104</t>
  </si>
  <si>
    <t>575520-079E-110116</t>
  </si>
  <si>
    <t>Hooded jacket, with wooden buttons, IVN BEST - cinnamon mélange - 110/116</t>
  </si>
  <si>
    <t>575520-079E-5056</t>
  </si>
  <si>
    <t>Hooded jacket, with wooden buttons, IVN BEST - cinnamon mélange - 50/56</t>
  </si>
  <si>
    <t>575520-079E-6268</t>
  </si>
  <si>
    <t>Hooded jacket, with wooden buttons, IVN BEST - cinnamon mélange - 62/68</t>
  </si>
  <si>
    <t>575520-079E-7480</t>
  </si>
  <si>
    <t>Hooded jacket, with wooden buttons, IVN BEST - cinnamon mélange - 74/80</t>
  </si>
  <si>
    <t>575520-079E-8692</t>
  </si>
  <si>
    <t>Hooded jacket, with wooden buttons, IVN BEST - cinnamon mélange - 86/92</t>
  </si>
  <si>
    <t>575520-079E-98104</t>
  </si>
  <si>
    <t>Hooded jacket, with wooden buttons, IVN BEST - cinnamon mélange - 98/104</t>
  </si>
  <si>
    <t>575520-080-110116</t>
  </si>
  <si>
    <t>Hooded jacket, with wooden buttons, IVN BEST - blue mélange - 110/116</t>
  </si>
  <si>
    <t>575520-080-5056</t>
  </si>
  <si>
    <t>Hooded jacket, with wooden buttons, IVN BEST - blue mélange - 50/56</t>
  </si>
  <si>
    <t>575520-080-6268</t>
  </si>
  <si>
    <t>Hooded jacket, with wooden buttons, IVN BEST - blue mélange - 62/68</t>
  </si>
  <si>
    <t>575520-080-7480</t>
  </si>
  <si>
    <t>Hooded jacket, with wooden buttons, IVN BEST - blue mélange - 74/80</t>
  </si>
  <si>
    <t>575520-080-8692</t>
  </si>
  <si>
    <t>Hooded jacket, with wooden buttons, IVN BEST - blue mélange - 86/92</t>
  </si>
  <si>
    <t>575520-080-98104</t>
  </si>
  <si>
    <t>Hooded jacket, with wooden buttons, IVN BEST - blue mélange - 98/104</t>
  </si>
  <si>
    <t>575520-087E-110116</t>
  </si>
  <si>
    <t>Hooded jacket, with wooden buttons, IVN BEST - sand mélange - 110/116</t>
  </si>
  <si>
    <t>575520-087E-5056</t>
  </si>
  <si>
    <t>Hooded jacket, with wooden buttons, IVN BEST - sand mélange - 50/56</t>
  </si>
  <si>
    <t>575520-087E-6268</t>
  </si>
  <si>
    <t>Hooded jacket, with wooden buttons, IVN BEST - sand mélange - 62/68</t>
  </si>
  <si>
    <t>575520-087E-7480</t>
  </si>
  <si>
    <t>Hooded jacket, with wooden buttons, IVN BEST - sand mélange - 74/80</t>
  </si>
  <si>
    <t>575520-087E-8692</t>
  </si>
  <si>
    <t>Hooded jacket, with wooden buttons, IVN BEST - sand mélange - 86/92</t>
  </si>
  <si>
    <t>575520-087E-98104</t>
  </si>
  <si>
    <t>Hooded jacket, with wooden buttons, IVN BEST - sand mélange - 98/104</t>
  </si>
  <si>
    <t>575520-091-110116</t>
  </si>
  <si>
    <t>Hooded jacket, with wooden buttons, IVN BEST - light grey mélange - 110/116</t>
  </si>
  <si>
    <t>575520-091-5056</t>
  </si>
  <si>
    <t>Hooded jacket, with wooden buttons, IVN BEST - light grey mélange - 50/56</t>
  </si>
  <si>
    <t>575520-091-6268</t>
  </si>
  <si>
    <t>Hooded jacket, with wooden buttons, IVN BEST - light grey mélange - 62/68</t>
  </si>
  <si>
    <t>575520-091-7480</t>
  </si>
  <si>
    <t>Hooded jacket, with wooden buttons, IVN BEST - light grey mélange - 74/80</t>
  </si>
  <si>
    <t>575520-091-8692</t>
  </si>
  <si>
    <t>Hooded jacket, with wooden buttons, IVN BEST - light grey mélange - 86/92</t>
  </si>
  <si>
    <t>575520-091-98104</t>
  </si>
  <si>
    <t>Hooded jacket, with wooden buttons, IVN BEST - light grey mélange - 98/104</t>
  </si>
  <si>
    <t>575550-01-5056</t>
  </si>
  <si>
    <t>575550-01-6268</t>
  </si>
  <si>
    <t>575550-018E-5056</t>
  </si>
  <si>
    <t>Baby-bonnet, IVN BEST - saffron mélange - 50/56</t>
  </si>
  <si>
    <t>575550-018E-6268</t>
  </si>
  <si>
    <t>Baby-bonnet, IVN BEST - saffron mélange - 62/68</t>
  </si>
  <si>
    <t>575550-044E-5056</t>
  </si>
  <si>
    <t>Baby-bonnet, IVN BEST - reed mélange - 50/56</t>
  </si>
  <si>
    <t>575550-044E-6268</t>
  </si>
  <si>
    <t>Baby-bonnet, IVN BEST - reed mélange - 62/68</t>
  </si>
  <si>
    <t>575550-051E-5056</t>
  </si>
  <si>
    <t>Baby-bonnet, IVN BEST - rosewood mélange - 50/56</t>
  </si>
  <si>
    <t>575550-051E-6268</t>
  </si>
  <si>
    <t>Baby-bonnet, IVN BEST - rosewood mélange - 62/68</t>
  </si>
  <si>
    <t>575550-052E-5056</t>
  </si>
  <si>
    <t>Baby-bonnet, IVN BEST - jasper mélange - 50/56</t>
  </si>
  <si>
    <t>575550-052E-6268</t>
  </si>
  <si>
    <t>Baby-bonnet, IVN BEST - jasper mélange - 62/68</t>
  </si>
  <si>
    <t>575550-075-5056</t>
  </si>
  <si>
    <t>Baby-bonnet, IVN BEST - walnut mélange - 50/56</t>
  </si>
  <si>
    <t>575550-075-6268</t>
  </si>
  <si>
    <t>Baby-bonnet, IVN BEST - walnut mélange - 62/68</t>
  </si>
  <si>
    <t>575550-079E-5056</t>
  </si>
  <si>
    <t>Baby-bonnet, IVN BEST - cinnamon mélange - 50/56</t>
  </si>
  <si>
    <t>575550-079E-6268</t>
  </si>
  <si>
    <t>Baby-bonnet, IVN BEST - cinnamon mélange - 62/68</t>
  </si>
  <si>
    <t>575550-080-5056</t>
  </si>
  <si>
    <t>575550-080-6268</t>
  </si>
  <si>
    <t>575550-087E-5056</t>
  </si>
  <si>
    <t>Baby-bonnet, IVN BEST - sand mélange - 50/56</t>
  </si>
  <si>
    <t>575550-087E-6268</t>
  </si>
  <si>
    <t>Baby-bonnet, IVN BEST - sand mélange - 62/68</t>
  </si>
  <si>
    <t>575550-091-5056</t>
  </si>
  <si>
    <t>Baby-bonnet, IVN BEST - light grey mélange - 50/56</t>
  </si>
  <si>
    <t>575550-091-6268</t>
  </si>
  <si>
    <t>Baby-bonnet, IVN BEST - light grey mélange - 62/68</t>
  </si>
  <si>
    <t>575570-01-1</t>
  </si>
  <si>
    <t>Baby-mittens, IVN BEST - natural - 1</t>
  </si>
  <si>
    <t>575570-018E-1</t>
  </si>
  <si>
    <t>Baby-mittens, IVN BEST - saffron mélange - 1</t>
  </si>
  <si>
    <t>575570-044E-1</t>
  </si>
  <si>
    <t>Baby mittens, IVN BEST - reed mélange - 1</t>
  </si>
  <si>
    <t>575570-051E-1</t>
  </si>
  <si>
    <t>Baby-mittens, IVN BEST - rosewood mélange - 1</t>
  </si>
  <si>
    <t>575570-052E-1</t>
  </si>
  <si>
    <t>Baby-mittens, IVN BEST - jasper mélange - 1</t>
  </si>
  <si>
    <t>575570-075-1</t>
  </si>
  <si>
    <t>Baby-mittens, IVN BEST - walnut mélange - 1</t>
  </si>
  <si>
    <t>575570-079E-1</t>
  </si>
  <si>
    <t>Baby mittens, IVN BEST - cinnamon mélange - 1</t>
  </si>
  <si>
    <t>575570-080-1</t>
  </si>
  <si>
    <t>Baby-mittens, IVN BEST - blue mélange - 1</t>
  </si>
  <si>
    <t>575570-087E-1</t>
  </si>
  <si>
    <t>Baby-mittens, IVN BEST - sand mélange - 1</t>
  </si>
  <si>
    <t>575570-091-1</t>
  </si>
  <si>
    <t>Baby-mittens, IVN BEST - light grey mélange - 1</t>
  </si>
  <si>
    <t>575582-01-1</t>
  </si>
  <si>
    <t>Baby-bootees, with ribbon, IVN BEST - natural - 1</t>
  </si>
  <si>
    <t>575582-01-2</t>
  </si>
  <si>
    <t>Baby-bootees, with ribbon, IVN BEST - natural - 2</t>
  </si>
  <si>
    <t>575582-018E-1</t>
  </si>
  <si>
    <t>Baby-bootees, with ribbon, IVN BEST - saffron mélange - 1</t>
  </si>
  <si>
    <t>575582-018E-2</t>
  </si>
  <si>
    <t>Baby-bootees, with ribbon, IVN BEST - saffron mélange - 2</t>
  </si>
  <si>
    <t>575582-044E-1</t>
  </si>
  <si>
    <t>Baby-bootees, with ribbon, IVN BEST - reed mélange - 1</t>
  </si>
  <si>
    <t>575582-044E-2</t>
  </si>
  <si>
    <t>Baby-bootees, with ribbon, IVN BEST - reed mélange - 2</t>
  </si>
  <si>
    <t>575582-051E-1</t>
  </si>
  <si>
    <t>Baby-bootees, with ribbon, IVN BEST - rosewood mélange - 1</t>
  </si>
  <si>
    <t>575582-051E-2</t>
  </si>
  <si>
    <t>Baby-bootees, with ribbon, IVN BEST - rosewood mélange - 2</t>
  </si>
  <si>
    <t>575582-052E-1</t>
  </si>
  <si>
    <t>Baby-bootees, with ribbon, IVN BEST - jasper mélange - 1</t>
  </si>
  <si>
    <t>575582-052E-2</t>
  </si>
  <si>
    <t>Baby-bootees, with ribbon, IVN BEST - jasper mélange - 2</t>
  </si>
  <si>
    <t>575582-075-1</t>
  </si>
  <si>
    <t>Baby-bootees, with ribbon, IVN BEST - walnut mélange - 1</t>
  </si>
  <si>
    <t>575582-075-2</t>
  </si>
  <si>
    <t>Baby-bootees, with ribbon, IVN BEST - walnut mélange - 2</t>
  </si>
  <si>
    <t>575582-079E-1</t>
  </si>
  <si>
    <t>Baby-bootees, with ribbon, IVN BEST - cinnamon mélange - 1</t>
  </si>
  <si>
    <t>575582-079E-2</t>
  </si>
  <si>
    <t>Baby-bootees, with ribbon, IVN BEST - cinnamon mélange - 2</t>
  </si>
  <si>
    <t>575582-080-1</t>
  </si>
  <si>
    <t>Baby-bootees, with ribbon, IVN BEST - blue mélange - 1</t>
  </si>
  <si>
    <t>575582-080-2</t>
  </si>
  <si>
    <t>Baby-bootees, with ribbon, IVN BEST - blue mélange - 2</t>
  </si>
  <si>
    <t>575582-087E-1</t>
  </si>
  <si>
    <t>Baby-bootees, with ribbon, IVN BEST - sand mélange - 1</t>
  </si>
  <si>
    <t>575582-087E-2</t>
  </si>
  <si>
    <t>Baby-bootees, with ribbon, IVN BEST - sand mélange - 2</t>
  </si>
  <si>
    <t>575582-091-1</t>
  </si>
  <si>
    <t>Baby-bootees, with ribbon, IVN BEST - light grey mélange - 1</t>
  </si>
  <si>
    <t>575582-091-2</t>
  </si>
  <si>
    <t>Baby-bootees, with ribbon, IVN BEST - light grey mélange - 2</t>
  </si>
  <si>
    <t>575596-018E-1</t>
  </si>
  <si>
    <t>Children's scarf, IVN BEST - saffron mélange - 1</t>
  </si>
  <si>
    <t>575596-044E-1</t>
  </si>
  <si>
    <t>Children's scarf, IVN BEST - reed mélange - 1</t>
  </si>
  <si>
    <t>575596-052E-1</t>
  </si>
  <si>
    <t>Children's scarf, IVN BEST - jasper mélange - 1</t>
  </si>
  <si>
    <t>575596-079E-1</t>
  </si>
  <si>
    <t>Children's scarf, IVN BEST - cinnamon mélange - 1</t>
  </si>
  <si>
    <t>575722-01-5056</t>
  </si>
  <si>
    <t>Hooded overall, with wooden buttons, with cuffs at arms and legs, IVN BEST - natural - 50/56</t>
  </si>
  <si>
    <t>575722-01-6268</t>
  </si>
  <si>
    <t>Hooded overall, with wooden buttons, with cuffs at arms and legs, IVN BEST - natural - 62/68</t>
  </si>
  <si>
    <t>575722-018E-5056</t>
  </si>
  <si>
    <t>Hooded overall, with wooden buttons, with cuffs at arms and legs, IVN BEST - suffron mélange - 50/56</t>
  </si>
  <si>
    <t>575722-018E-6268</t>
  </si>
  <si>
    <t>Hooded overall, with wooden buttons, with cuffs at arms and legs, IVN BEST - suffron mélange - 62/68</t>
  </si>
  <si>
    <t>575722-018E-7480</t>
  </si>
  <si>
    <t>Hooded overall, with wooden buttons, with cuffs at arms and legs, IVN BEST - suffron mélange - 74/80</t>
  </si>
  <si>
    <t>575722-018E-8692</t>
  </si>
  <si>
    <t>Hooded overall, with wooden buttons, with cuffs at arms and legs, IVN BEST - suffron mélange - 86/92</t>
  </si>
  <si>
    <t>575722-044E-5056</t>
  </si>
  <si>
    <t>Hooded overall, with wooden buttons, with cuffs at arms and legs, IVN BEST - reed mélange - 50/56</t>
  </si>
  <si>
    <t>575722-044E-6268</t>
  </si>
  <si>
    <t>Hooded overall, with wooden buttons, with cuffs at arms and legs, IVN BEST - reed mélange - 62/68</t>
  </si>
  <si>
    <t>575722-044E-7480</t>
  </si>
  <si>
    <t>Hooded overall, with wooden buttons, with cuffs at arms and legs, IVN BEST - reed mélange - 74/80</t>
  </si>
  <si>
    <t>575722-044E-8692</t>
  </si>
  <si>
    <t>Hooded overall, with wooden buttons, with cuffs at arms and legs, IVN BEST - reed mélange - 86/92</t>
  </si>
  <si>
    <t>575722-051E-5056</t>
  </si>
  <si>
    <t>Hooded overall, with wooden buttons, with cuffs at arms and legs, IVN BEST - rosewood mélange - 50/56</t>
  </si>
  <si>
    <t>575722-051E-6268</t>
  </si>
  <si>
    <t>Hooded overall, with wooden buttons, with cuffs at arms and legs, IVN BEST - rosewood mélange - 62/68</t>
  </si>
  <si>
    <t>575722-051E-7480</t>
  </si>
  <si>
    <t>Hooded overall, with wooden buttons, with cuffs at arms and legs, IVN BEST - rosewood mélange - 74/80</t>
  </si>
  <si>
    <t>575722-051E-8692</t>
  </si>
  <si>
    <t>Hooded overall, with wooden buttons, with cuffs at arms and legs, IVN BEST - rosewood mélange - 86/92</t>
  </si>
  <si>
    <t>575722-052E-5056</t>
  </si>
  <si>
    <t>Hooded overall, with wooden buttons, with cuffs at arms and legs, IVN BEST - japer mélange - 50/56</t>
  </si>
  <si>
    <t>575722-052E-6268</t>
  </si>
  <si>
    <t>Hooded overall, with wooden buttons, with cuffs at arms and legs, IVN BEST - japer mélange - 62/68</t>
  </si>
  <si>
    <t>575722-052E-7480</t>
  </si>
  <si>
    <t>Hooded overall, with wooden buttons, with cuffs at arms and legs, IVN BEST - japer mélange - 74/80</t>
  </si>
  <si>
    <t>575722-052E-8692</t>
  </si>
  <si>
    <t>Hooded overall, with wooden buttons, with cuffs at arms and legs, IVN BEST - japer mélange - 86/92</t>
  </si>
  <si>
    <t>575722-075-5056</t>
  </si>
  <si>
    <t>Hooded overall, with wooden buttons, with cuffs at arms and legs, IVN BEST - walnut mélange - 50/56</t>
  </si>
  <si>
    <t>575722-075-6268</t>
  </si>
  <si>
    <t>Hooded overall, with wooden buttons, with cuffs at arms and legs, IVN BEST - walnut mélange - 62/68</t>
  </si>
  <si>
    <t>575722-075-7480</t>
  </si>
  <si>
    <t>Hooded overall, with wooden buttons, with cuffs at arms and legs, IVN BEST - walnut mélange - 74/80</t>
  </si>
  <si>
    <t>575722-075-8692</t>
  </si>
  <si>
    <t>Hooded overall, with wooden buttons, with cuffs at arms and legs, IVN BEST - walnut mélange - 86/92</t>
  </si>
  <si>
    <t>575722-079E-5056</t>
  </si>
  <si>
    <t>Hooded overall, with wooden buttons, with cuffs at arms and legs, IVN BEST - cinnamon mélange - 50/56</t>
  </si>
  <si>
    <t>575722-079E-6268</t>
  </si>
  <si>
    <t>Hooded overall, with wooden buttons, with cuffs at arms and legs, IVN BEST - cinnamon mélange - 62/68</t>
  </si>
  <si>
    <t>575722-079E-7480</t>
  </si>
  <si>
    <t>Hooded overall, with wooden buttons, with cuffs at arms and legs, IVN BEST - cinnamon mélange - 74/80</t>
  </si>
  <si>
    <t>575722-079E-8692</t>
  </si>
  <si>
    <t>Hooded overall, with wooden buttons, with cuffs at arms and legs, IVN BEST - cinnamon mélange - 86/92</t>
  </si>
  <si>
    <t>575722-080-5056</t>
  </si>
  <si>
    <t>Hooded overall, with wooden buttons, with cuffs at arms and legs, IVN BEST - blue mélange - 50/56</t>
  </si>
  <si>
    <t>575722-080-6268</t>
  </si>
  <si>
    <t>Hooded overall, with wooden buttons, with cuffs at arms and legs, IVN BEST - blue mélange - 62/68</t>
  </si>
  <si>
    <t>575722-080-7480</t>
  </si>
  <si>
    <t>Hooded overall, with wooden buttons, with cuffs at arms and legs, IVN BEST - blue mélange - 74/80</t>
  </si>
  <si>
    <t>575722-080-8692</t>
  </si>
  <si>
    <t>Hooded overall, with wooden buttons, with cuffs at arms and legs, IVN BEST - blue mélange - 86/92</t>
  </si>
  <si>
    <t>575722-087E-5056</t>
  </si>
  <si>
    <t>Hooded overall, with wooden buttons, with cuffs at arms and legs, IVN BEST - sand mélange - 50/56</t>
  </si>
  <si>
    <t>575722-087E-6268</t>
  </si>
  <si>
    <t>Hooded overall, with wooden buttons, with cuffs at arms and legs, IVN BEST - sand mélange - 62/68</t>
  </si>
  <si>
    <t>575722-087E-7480</t>
  </si>
  <si>
    <t>Hooded overall, with wooden buttons, with cuffs at arms and legs, IVN BEST - sand mélange - 74/80</t>
  </si>
  <si>
    <t>575722-087E-8692</t>
  </si>
  <si>
    <t>Hooded overall, with wooden buttons, with cuffs at arms and legs, IVN BEST - sand mélange - 86/92</t>
  </si>
  <si>
    <t>575722-091-5056</t>
  </si>
  <si>
    <t>Hooded overall, with wooden buttons, with cuffs at arms and legs, IVN BEST - light grey mélange - 50/56</t>
  </si>
  <si>
    <t>575722-091-6268</t>
  </si>
  <si>
    <t>Hooded overall, with wooden buttons, with cuffs at arms and legs, IVN BEST - light grey mélange - 62/68</t>
  </si>
  <si>
    <t>575722-091-7480</t>
  </si>
  <si>
    <t>Hooded overall, with wooden buttons, with cuffs at arms and legs, IVN BEST - light grey mélange - 74/80</t>
  </si>
  <si>
    <t>575722-091-8692</t>
  </si>
  <si>
    <t>Hooded overall, with wooden buttons, with cuffs at arms and legs, IVN BEST - light grey mélange - 86/92</t>
  </si>
  <si>
    <t>575800-080-110116</t>
  </si>
  <si>
    <t>Baby dress, IVN BEST - blue mélange - 110/116</t>
  </si>
  <si>
    <t>575800-080-7480</t>
  </si>
  <si>
    <t>Baby dress, IVN BEST - blue mélange - 74/80</t>
  </si>
  <si>
    <t>575800-080-8692</t>
  </si>
  <si>
    <t>Baby dress, IVN BEST - blue mélange - 86/92</t>
  </si>
  <si>
    <t>575800-080-98104</t>
  </si>
  <si>
    <t>Baby dress, IVN BEST - blue mélange - 98/104</t>
  </si>
  <si>
    <t>576010-091-5056</t>
  </si>
  <si>
    <t>Baby sleeping bag, long sleeved, with zipper, IVN BEST - light grey mélange - 50/56</t>
  </si>
  <si>
    <t>576010-091-6268</t>
  </si>
  <si>
    <t>Baby sleeping bag, long sleeved, with zipper, IVN BEST - light grey mélange - 62/68</t>
  </si>
  <si>
    <t>576030-091-7480</t>
  </si>
  <si>
    <t>Baby sleeping bag, with zipper, IVN BEST - light grey mélange - 74/80</t>
  </si>
  <si>
    <t>576030-091-8692</t>
  </si>
  <si>
    <t>Baby sleeping bag, with zipper, IVN BEST - light grey mélange - 86/92</t>
  </si>
  <si>
    <t>578501-01-1</t>
  </si>
  <si>
    <t>Baby blanket, with shell stitch, IVN BEST - natural - 1</t>
  </si>
  <si>
    <t>578501-018E-1</t>
  </si>
  <si>
    <t>Baby blanket, with shell stitch, IVN BEST - saffron mélange - 1</t>
  </si>
  <si>
    <t>578501-044E-1</t>
  </si>
  <si>
    <t>Baby blanket, with shell stitch, IVN BEST - reed mélange - 1</t>
  </si>
  <si>
    <t>578501-051E-1</t>
  </si>
  <si>
    <t>Baby blanket, with shell stitch, IVN BEST - rosewood mélange - 1</t>
  </si>
  <si>
    <t>578501-052E-1</t>
  </si>
  <si>
    <t>Baby blanket, with shell stitch, IVN BEST - jasper mélange - 1</t>
  </si>
  <si>
    <t>578501-075-1</t>
  </si>
  <si>
    <t>Baby blanket, with shell stitch, IVN BEST - walnut mélange - 1</t>
  </si>
  <si>
    <t>578501-079E-1</t>
  </si>
  <si>
    <t>Baby blanket, with shell stitch, IVN BEST - cinnamon mélange - 1</t>
  </si>
  <si>
    <t>578501-080-1</t>
  </si>
  <si>
    <t>Baby blanket, with shell stitch, IVN BEST - blue mélange - 1</t>
  </si>
  <si>
    <t>578501-087E-1</t>
  </si>
  <si>
    <t>Baby blanket, with shell stitch, IVN BEST - sand mélange - 1</t>
  </si>
  <si>
    <t>578501-091-1</t>
  </si>
  <si>
    <t>Baby blanket, with shell stitch, IVN BEST - light grey mélange - 1</t>
  </si>
  <si>
    <t>578530-079E-4</t>
  </si>
  <si>
    <t>Adult's blanket, with shell stitch, IVN BEST - cinnamon mélange - 4</t>
  </si>
  <si>
    <t>578530-091-4</t>
  </si>
  <si>
    <t>Adult's blanket, with shell stitch, IVN BEST - light grey mélange - 4</t>
  </si>
  <si>
    <t>584311-087E-L</t>
  </si>
  <si>
    <t>Jacket, IVN BEST - sand mélange - L</t>
  </si>
  <si>
    <t>L</t>
  </si>
  <si>
    <t>584311-087E-M</t>
  </si>
  <si>
    <t>Jacket, IVN BEST - sand mélange - M</t>
  </si>
  <si>
    <t>M</t>
  </si>
  <si>
    <t>584311-087E-S</t>
  </si>
  <si>
    <t>Jacket, IVN BEST - sand mélange - S</t>
  </si>
  <si>
    <t>S</t>
  </si>
  <si>
    <t>584311-087E-XL</t>
  </si>
  <si>
    <t>Jacket, IVN BEST - sand mélange - XL</t>
  </si>
  <si>
    <t>XL</t>
  </si>
  <si>
    <t>584311-087E-XS</t>
  </si>
  <si>
    <t>Jacket, IVN BEST - sand mélange - XS</t>
  </si>
  <si>
    <t>XS</t>
  </si>
  <si>
    <t>584311-090-L</t>
  </si>
  <si>
    <t>Jacket, IVN BEST - black mélange - L</t>
  </si>
  <si>
    <t>black mélange</t>
  </si>
  <si>
    <t>584311-090-M</t>
  </si>
  <si>
    <t>Jacket, IVN BEST - black mélange - M</t>
  </si>
  <si>
    <t>584311-090-S</t>
  </si>
  <si>
    <t>Jacket, IVN BEST - black mélange - S</t>
  </si>
  <si>
    <t>584311-090-XL</t>
  </si>
  <si>
    <t>Jacket, IVN BEST - black mélange - XL</t>
  </si>
  <si>
    <t>584311-090-XS</t>
  </si>
  <si>
    <t>Jacket, IVN BEST - black mélange - XS</t>
  </si>
  <si>
    <t>584411-044E-3436</t>
  </si>
  <si>
    <t>Cropped jacket, IVN BEST - reed mélange - 34/36</t>
  </si>
  <si>
    <t>584411-044E-3840</t>
  </si>
  <si>
    <t>Cropped jacket, IVN BEST - reed mélange - 38/40</t>
  </si>
  <si>
    <t>584411-044E-4244</t>
  </si>
  <si>
    <t>Cropped jacket, IVN BEST - reed mélange - 42/44</t>
  </si>
  <si>
    <t>584411-044E-4648</t>
  </si>
  <si>
    <t>Cropped jacket, IVN BEST - reed mélange - 46/48</t>
  </si>
  <si>
    <t>584411-079E-3436</t>
  </si>
  <si>
    <t>Cropped jacket, IVN BEST - cinnamon mélange - 34/36</t>
  </si>
  <si>
    <t>584411-079E-3840</t>
  </si>
  <si>
    <t>Cropped jacket, IVN BEST - cinnamon mélange - 38/40</t>
  </si>
  <si>
    <t>584411-079E-4244</t>
  </si>
  <si>
    <t>Cropped jacket, IVN BEST - cinnamon mélange - 42/44</t>
  </si>
  <si>
    <t>584411-079E-4648</t>
  </si>
  <si>
    <t>Cropped jacket, IVN BEST - cinnamon mélange - 46/48</t>
  </si>
  <si>
    <t>584411-087E-3436</t>
  </si>
  <si>
    <t>Cropped jacket, IVN BEST - sand mélange - 34/36</t>
  </si>
  <si>
    <t>584411-087E-3840</t>
  </si>
  <si>
    <t>Cropped jacket, IVN BEST - sand mélange - 38/40</t>
  </si>
  <si>
    <t>584411-087E-4244</t>
  </si>
  <si>
    <t>Cropped jacket, IVN BEST - sand mélange - 42/44</t>
  </si>
  <si>
    <t>584411-087E-4648</t>
  </si>
  <si>
    <t>Cropped jacket, IVN BEST - sand mélange - 46/48</t>
  </si>
  <si>
    <t>584421-071E-3436</t>
  </si>
  <si>
    <t>Ladies' jacket, hooded, waisted, with zipper and pockets with zipper, IVN BEST - terracotta mélange - 34/36</t>
  </si>
  <si>
    <t>071E</t>
  </si>
  <si>
    <t>terracotta mélange</t>
  </si>
  <si>
    <t>584421-071E-3840</t>
  </si>
  <si>
    <t>Ladies' jacket, hooded, waisted, with zipper and pockets with zipper, IVN BEST - terracotta mélange - 38/40</t>
  </si>
  <si>
    <t>584421-071E-4244</t>
  </si>
  <si>
    <t>Ladies' jacket, hooded, waisted, with zipper and pockets with zipper, IVN BEST - terracotta mélange - 42/44</t>
  </si>
  <si>
    <t>584421-071E-4648</t>
  </si>
  <si>
    <t>Ladies' jacket, hooded, waisted, with zipper and pockets with zipper, IVN BEST - terracotta mélange - 46/48</t>
  </si>
  <si>
    <t>584421-090-3436</t>
  </si>
  <si>
    <t>Ladies' jacket, hooded, waisted, with zipper and pockets with zipper, IVN BEST - black melange - 34/36</t>
  </si>
  <si>
    <t>584421-090-3840</t>
  </si>
  <si>
    <t>Ladies' jacket, hooded, waisted, with zipper and pockets with zipper, IVN BEST - black melange - 38/40</t>
  </si>
  <si>
    <t>584421-090-4244</t>
  </si>
  <si>
    <t>Ladies' jacket, hooded, waisted, with zipper and pockets with zipper, IVN BEST - black melange - 42/44</t>
  </si>
  <si>
    <t>584421-090-4648</t>
  </si>
  <si>
    <t>Ladies' jacket, hooded, waisted, with zipper and pockets with zipper, IVN BEST - black melange - 46/48</t>
  </si>
  <si>
    <t>584422-090-44</t>
  </si>
  <si>
    <t>Men's jacket, hooded, waisted, with zipper and pockets with zipper, IVN BEST - black mélange - 44</t>
  </si>
  <si>
    <t>584422-090-4648</t>
  </si>
  <si>
    <t>Men's jacket, hooded, waisted, with zipper and pockets with zipper, IVN BEST - black mélange - 46/48</t>
  </si>
  <si>
    <t>584422-090-5052</t>
  </si>
  <si>
    <t>Men's jacket, hooded, waisted, with zipper and pockets with zipper, IVN BEST - black mélange - 50/52</t>
  </si>
  <si>
    <t>584422-090-5456</t>
  </si>
  <si>
    <t>Men's jacket, hooded, waisted, with zipper and pockets with zipper, IVN BEST - black mélange - 54/56</t>
  </si>
  <si>
    <t>584423-071E-3436</t>
  </si>
  <si>
    <t>Ladies' blouson, IVN BEST - terracotta mélange - 34/36</t>
  </si>
  <si>
    <t>584423-071E-3840</t>
  </si>
  <si>
    <t>Ladies' blouson, IVN BEST - terracotta mélange - 38/40</t>
  </si>
  <si>
    <t>584423-071E-4244</t>
  </si>
  <si>
    <t>Ladies' blouson, IVN BEST - terracotta mélange - 42/44</t>
  </si>
  <si>
    <t>584423-071E-4648</t>
  </si>
  <si>
    <t>Ladies' blouson, IVN BEST - terracotta mélange - 46/48</t>
  </si>
  <si>
    <t>584423-087E-3436</t>
  </si>
  <si>
    <t>Ladies' blouson, IVN BEST - sand mélange - 34/36</t>
  </si>
  <si>
    <t>584423-087E-3840</t>
  </si>
  <si>
    <t>Ladies' blouson, IVN BEST - sand mélange - 38/40</t>
  </si>
  <si>
    <t>584423-087E-4244</t>
  </si>
  <si>
    <t>Ladies' blouson, IVN BEST - sand mélange - 42/44</t>
  </si>
  <si>
    <t>584423-087E-4648</t>
  </si>
  <si>
    <t>Ladies' blouson, IVN BEST - sand mélange - 46/48</t>
  </si>
  <si>
    <t>584424-044E-4648</t>
  </si>
  <si>
    <t>Men's blouson, IVN BEST - reed mélange - 46/48</t>
  </si>
  <si>
    <t>584424-044E-5052</t>
  </si>
  <si>
    <t>Men's blouson, IVN BEST - reed mélange - 50/52</t>
  </si>
  <si>
    <t>584424-044E-5456</t>
  </si>
  <si>
    <t>Men's blouson, IVN BEST - reed mélange - 54/56</t>
  </si>
  <si>
    <t>584424-087E-4648</t>
  </si>
  <si>
    <t>Men's blouson, IVN BEST - sand mélange - 46/48</t>
  </si>
  <si>
    <t>584424-087E-5052</t>
  </si>
  <si>
    <t>Men's blouson, IVN BEST - sand mélange - 50/52</t>
  </si>
  <si>
    <t>584424-087E-5456</t>
  </si>
  <si>
    <t>Men's blouson, IVN BEST - sand mélange - 54/56</t>
  </si>
  <si>
    <t>584430-034E-44</t>
  </si>
  <si>
    <t>Men's jacket, waisted, pockets with zipper, IVN BEST - atlantic mélange - 44</t>
  </si>
  <si>
    <t>034E</t>
  </si>
  <si>
    <t>atlantic mélange</t>
  </si>
  <si>
    <t>584430-034E-4648</t>
  </si>
  <si>
    <t>Men's jacket, pockets with zipper, IVN BEST - atlantic mélange - 46/48</t>
  </si>
  <si>
    <t>584430-034E-5052</t>
  </si>
  <si>
    <t>Men's jacket, pockets with zipper, IVN BEST - atlantic mélange - 50/52</t>
  </si>
  <si>
    <t>584430-034E-5456</t>
  </si>
  <si>
    <t>Men's jacket, pockets with zipper, IVN BEST - atlantic mélange - 54/56</t>
  </si>
  <si>
    <t>584430-044E-44</t>
  </si>
  <si>
    <t>Men's jacket, pockets with zipper, IVN BEST - reed mélange - 44</t>
  </si>
  <si>
    <t>584430-044E-4648</t>
  </si>
  <si>
    <t>Men's jacket, pockets with zipper, IVN BEST - reed mélange - 46/48</t>
  </si>
  <si>
    <t>584430-044E-5052</t>
  </si>
  <si>
    <t>Men's jacket, pockets with zipper, IVN BEST - reed mélange - 50/52</t>
  </si>
  <si>
    <t>584430-044E-5456</t>
  </si>
  <si>
    <t>Men's jacket, pockets with zipper, IVN BEST - reed mélange - 54/56</t>
  </si>
  <si>
    <t>584430-079E-44</t>
  </si>
  <si>
    <t>Men's jacket, pockets with zipper, IVN BEST - cinnamon mélange - 44</t>
  </si>
  <si>
    <t>584430-079E-4648</t>
  </si>
  <si>
    <t>Men's jacket, pockets with zipper, IVN BEST - cinnamon mélange - 46/48</t>
  </si>
  <si>
    <t>584430-079E-5052</t>
  </si>
  <si>
    <t>Men's jacket, pockets with zipper, IVN BEST - cinnamon mélange - 50/52</t>
  </si>
  <si>
    <t>584430-079E-5456</t>
  </si>
  <si>
    <t>Men's jacket, pockets with zipper, IVN BEST - cinnamon mélange - 54/56</t>
  </si>
  <si>
    <t>584430-090-44</t>
  </si>
  <si>
    <t>Men's jacket, pockets with zipper, IVN BEST - black mélange - 44</t>
  </si>
  <si>
    <t>584430-090-4648</t>
  </si>
  <si>
    <t>Men's jacket, pockets with zipper, IVN BEST - black mélange - 46/48</t>
  </si>
  <si>
    <t>584430-090-5052</t>
  </si>
  <si>
    <t>Men's jacket, pockets with zipper, IVN BEST - black mélange - 50/52</t>
  </si>
  <si>
    <t>584430-090-5456</t>
  </si>
  <si>
    <t>Men's jacket, pockets with zipper, IVN BEST - black mélange - 54/56</t>
  </si>
  <si>
    <t>584430-090-5860</t>
  </si>
  <si>
    <t>Men's jacket, pockets with zipper, IVN BEST - black mélange - 58/60</t>
  </si>
  <si>
    <t>584460-071E-3436</t>
  </si>
  <si>
    <t>Ladies' waistcoat, waisted, with zipper, with pockets, IVN BEST - terracotta mélange - 34/36</t>
  </si>
  <si>
    <t>584460-071E-3840</t>
  </si>
  <si>
    <t>Ladies' waistcoat, waisted, with zipper, with pockets, IVN BEST - terracotta mélange - 38/40</t>
  </si>
  <si>
    <t>584460-071E-4244</t>
  </si>
  <si>
    <t>Ladies' waistcoat, waisted, with zipper, with pockets, IVN BEST - terracotta mélange - 42/44</t>
  </si>
  <si>
    <t>584460-071E-4648</t>
  </si>
  <si>
    <t>Ladies' waistcoat, waisted, with zipper, with pockets, IVN BEST - terracotta mélange - 46/48</t>
  </si>
  <si>
    <t>584460-090-3436</t>
  </si>
  <si>
    <t>Ladies' waistcoat, waisted, with zipper, with pockets, IVN BEST - black mélange - 34/36</t>
  </si>
  <si>
    <t>584460-090-3840</t>
  </si>
  <si>
    <t>Ladies' waistcoat, waisted, with zipper, with pockets, IVN BEST - black mélange - 38/40</t>
  </si>
  <si>
    <t>584460-090-4244</t>
  </si>
  <si>
    <t>Ladies' waistcoat, waisted, with zipper, with pockets, IVN BEST - black mélange - 42/44</t>
  </si>
  <si>
    <t>584460-090-4648</t>
  </si>
  <si>
    <t>Ladies' waistcoat, waisted, with zipper, with pockets, IVN BEST - black mélange - 46/48</t>
  </si>
  <si>
    <t>584470-034E-3436</t>
  </si>
  <si>
    <t>Ladies' jacket, waisted, with zipper, with pockets, IVN BEST - atlantic mélange - 34/36</t>
  </si>
  <si>
    <t>584470-034E-3840</t>
  </si>
  <si>
    <t>Ladies' jacket, waisted, with zipper, with pockets, IVN BEST - atlantic mélange - 38/40</t>
  </si>
  <si>
    <t>584470-034E-4244</t>
  </si>
  <si>
    <t>Ladies' jacket, waisted, with zipper, with pockets, IVN BEST - atlantic mélange - 42/44</t>
  </si>
  <si>
    <t>584470-034E-4648</t>
  </si>
  <si>
    <t>Ladies' jacket, waisted, with zipper, with pockets, IVN BEST - atlantic mélange - 46/48</t>
  </si>
  <si>
    <t>584470-044E-3436</t>
  </si>
  <si>
    <t>Ladies' jacket, waisted, with zipper, with pockets, IVN BEST - reed mélange - 34/36</t>
  </si>
  <si>
    <t>584470-044E-3840</t>
  </si>
  <si>
    <t>Ladies' jacket, waisted, with zipper, with pockets, IVN BEST - reed mélange - 38/40</t>
  </si>
  <si>
    <t>584470-044E-4244</t>
  </si>
  <si>
    <t>Ladies' jacket, waisted, with zipper, with pockets, IVN BEST - reed mélange - 42/44</t>
  </si>
  <si>
    <t>584470-044E-4648</t>
  </si>
  <si>
    <t>Ladies' jacket, waisted, with zipper, with pockets, IVN BEST - reed mélange - 46/48</t>
  </si>
  <si>
    <t>584470-071E-3436</t>
  </si>
  <si>
    <t>Ladies' jacket, waisted, with zipper, with pockets, IVN BEST - terracotta mélange - 34/36</t>
  </si>
  <si>
    <t>584470-071E-3840</t>
  </si>
  <si>
    <t>Ladies' jacket, waisted, with zipper, with pockets, IVN BEST - terracotta mélange - 38/40</t>
  </si>
  <si>
    <t>584470-071E-4244</t>
  </si>
  <si>
    <t>Ladies' jacket, waisted, with zipper, with pockets, IVN BEST - terracotta mélange - 42/44</t>
  </si>
  <si>
    <t>584470-071E-4648</t>
  </si>
  <si>
    <t>Ladies' jacket, waisted, with zipper, with pockets, IVN BEST - terracotta mélange - 46/48</t>
  </si>
  <si>
    <t>584470-079E-3436</t>
  </si>
  <si>
    <t>Ladies' jacket, waisted, with zipper, with pockets, IVN BEST - cinnamon mélange - 34/36</t>
  </si>
  <si>
    <t>584470-079E-3840</t>
  </si>
  <si>
    <t>Ladies' jacket, waisted, with zipper, with pockets, IVN BEST - cinnamon mélange - 38/40</t>
  </si>
  <si>
    <t>584470-079E-4244</t>
  </si>
  <si>
    <t>Ladies' jacket, waisted, with zipper, with pockets, IVN BEST - cinnamon mélange - 42/44</t>
  </si>
  <si>
    <t>584470-079E-4648</t>
  </si>
  <si>
    <t>Ladies' jacket, waisted, with zipper, with pockets, IVN BEST - cinnamon mélange - 46/48</t>
  </si>
  <si>
    <t>584470-090-3436</t>
  </si>
  <si>
    <t>Ladies' jacket, waisted, with zipper, with pockets, IVN BEST - black mélange - 34/36</t>
  </si>
  <si>
    <t>584470-090-3840</t>
  </si>
  <si>
    <t>Ladies' jacket, waisted, with zipper, with pockets, IVN BEST - black mélange - 38/40</t>
  </si>
  <si>
    <t>584470-090-4244</t>
  </si>
  <si>
    <t>Ladies' jacket, waisted, with zipper, with pockets, IVN BEST - black mélange - 42/44</t>
  </si>
  <si>
    <t>584470-090-4648</t>
  </si>
  <si>
    <t>Ladies' jacket, waisted, with zipper, with pockets, IVN BEST - black mélange - 46/48</t>
  </si>
  <si>
    <t>584488-090-44</t>
  </si>
  <si>
    <t>Men's waistcoat, with zipper and pockets with zipper, IVN BEST - black mélange - 44</t>
  </si>
  <si>
    <t>584488-090-4648</t>
  </si>
  <si>
    <t>Men's waistcoat, with zipper and pockets with zipper, IVN BEST - black mélange - 46/48</t>
  </si>
  <si>
    <t>584488-090-5052</t>
  </si>
  <si>
    <t>Men's waistcoat, with zipper and pockets with zipper, IVN BEST - black mélange - 50/52</t>
  </si>
  <si>
    <t>584488-090-5456</t>
  </si>
  <si>
    <t>Men's waistcoat, with zipper and pockets with zipper, IVN BEST - black mélange - 54/56</t>
  </si>
  <si>
    <t>584488-090-5860</t>
  </si>
  <si>
    <t>Men's waistcoat, with zipper and pockets with zipper, IVN BEST - black mélange - 58/60</t>
  </si>
  <si>
    <t>591803-032E-3436</t>
  </si>
  <si>
    <t>Ladies' skirt, IVN BEST - jade mélange - 34/36</t>
  </si>
  <si>
    <t>032E</t>
  </si>
  <si>
    <t>jade mélange</t>
  </si>
  <si>
    <t>591803-032E-3840</t>
  </si>
  <si>
    <t>Ladies' skirt, IVN BEST - jade mélange - 38/40</t>
  </si>
  <si>
    <t>591803-032E-4244</t>
  </si>
  <si>
    <t>Ladies' skirt, IVN BEST - jade mélange - 42/44</t>
  </si>
  <si>
    <t>591803-032E-4648</t>
  </si>
  <si>
    <t>Ladies' skirt, IVN BEST - jade mélange - 46/48</t>
  </si>
  <si>
    <t>591803-035E-3436</t>
  </si>
  <si>
    <t>Ladies' skirt, IVN BEST - pacific mélange - 34/36</t>
  </si>
  <si>
    <t>035E</t>
  </si>
  <si>
    <t>pacific mélange</t>
  </si>
  <si>
    <t>591803-035E-3840</t>
  </si>
  <si>
    <t>Ladies' skirt, IVN BEST - pacific mélange - 38/40</t>
  </si>
  <si>
    <t>591803-035E-4244</t>
  </si>
  <si>
    <t>Ladies' skirt, IVN BEST - pacific mélange - 42/44</t>
  </si>
  <si>
    <t>591803-035E-4648</t>
  </si>
  <si>
    <t>Ladies' skirt, IVN BEST - pacific mélange - 46/48</t>
  </si>
  <si>
    <t>591803-072E-3436</t>
  </si>
  <si>
    <t>Ladies' skirt, IVN BEST - magma mélange - 34/36</t>
  </si>
  <si>
    <t>072E</t>
  </si>
  <si>
    <t>magma mélange</t>
  </si>
  <si>
    <t>591803-072E-3840</t>
  </si>
  <si>
    <t>Ladies' skirt, IVN BEST - magma mélange - 38/40</t>
  </si>
  <si>
    <t>591803-072E-4244</t>
  </si>
  <si>
    <t>Ladies' skirt, IVN BEST - magma mélange - 42/44</t>
  </si>
  <si>
    <t>591803-072E-4648</t>
  </si>
  <si>
    <t>Ladies' skirt, IVN BEST - magma mélange - 46/48</t>
  </si>
  <si>
    <t>591803-096E-3436</t>
  </si>
  <si>
    <t>Ladies' skirt, IVN BEST - lava grey mélange - 34/36</t>
  </si>
  <si>
    <t>096E</t>
  </si>
  <si>
    <t>lava grey mélange</t>
  </si>
  <si>
    <t>591803-096E-3840</t>
  </si>
  <si>
    <t>Ladies' skirt, IVN BEST - lava grey mélange - 38/40</t>
  </si>
  <si>
    <t>591803-096E-4244</t>
  </si>
  <si>
    <t>Ladies' skirt, IVN BEST - lava grey mélange - 42/44</t>
  </si>
  <si>
    <t>591803-096E-4648</t>
  </si>
  <si>
    <t>Ladies' skirt, IVN BEST - lava grey mélange - 46/48</t>
  </si>
  <si>
    <t>593600-032E-110116</t>
  </si>
  <si>
    <t>Baby pants, IVN BEST - jade mélange - 110/116</t>
  </si>
  <si>
    <t>593600-032E-7480</t>
  </si>
  <si>
    <t>Baby pants, IVN BEST - jade mélange - 74/80</t>
  </si>
  <si>
    <t>593600-032E-8692</t>
  </si>
  <si>
    <t>Baby pants, IVN BEST - jade mélange - 86/92</t>
  </si>
  <si>
    <t>593600-032E-98104</t>
  </si>
  <si>
    <t>Baby pants, IVN BEST - jade mélange - 98/104</t>
  </si>
  <si>
    <t>593600-035E-110116</t>
  </si>
  <si>
    <t>Baby pants, IVN BEST - pacific mélange - 110/116</t>
  </si>
  <si>
    <t>593600-035E-7480</t>
  </si>
  <si>
    <t>Baby pants, IVN BEST - pacific mélange - 74/80</t>
  </si>
  <si>
    <t>593600-035E-8692</t>
  </si>
  <si>
    <t>Baby pants, IVN BEST - pacific mélange - 86/92</t>
  </si>
  <si>
    <t>593600-035E-98104</t>
  </si>
  <si>
    <t>Baby pants, IVN BEST - pacific mélange - 98/104</t>
  </si>
  <si>
    <t>593600-072E-110116</t>
  </si>
  <si>
    <t>Baby pants, IVN BEST - magma mélange - 110/116</t>
  </si>
  <si>
    <t>593600-072E-7480</t>
  </si>
  <si>
    <t>Baby pants, IVN BEST - magma mélange - 74/80</t>
  </si>
  <si>
    <t>593600-072E-8692</t>
  </si>
  <si>
    <t>Baby pants, IVN BEST - magma mélange - 86/92</t>
  </si>
  <si>
    <t>593600-072E-98104</t>
  </si>
  <si>
    <t>Baby pants, IVN BEST - magma mélange - 98/104</t>
  </si>
  <si>
    <t>593600-096E-110116</t>
  </si>
  <si>
    <t>Baby pants, IVN BEST - lava grey mélange - 110/116</t>
  </si>
  <si>
    <t>593600-096E-7480</t>
  </si>
  <si>
    <t>Baby pants, IVN BEST - lava grey mélange - 74/80</t>
  </si>
  <si>
    <t>593600-096E-8692</t>
  </si>
  <si>
    <t>Baby pants, IVN BEST - lava grey mélange - 86/92</t>
  </si>
  <si>
    <t>593600-096E-98104</t>
  </si>
  <si>
    <t>Baby pants, IVN BEST - lava grey mélange - 98/104</t>
  </si>
  <si>
    <t>594310-032E-44</t>
  </si>
  <si>
    <t>Men's shirt, IVN BEST - jade mélange - 44</t>
  </si>
  <si>
    <t>594310-032E-4648</t>
  </si>
  <si>
    <t>Men's shirt, IVN BEST - jade mélange - 46/48</t>
  </si>
  <si>
    <t>594310-032E-5052</t>
  </si>
  <si>
    <t>Men's shirt, IVN BEST - jade mélange - 50/52</t>
  </si>
  <si>
    <t>594310-032E-5456</t>
  </si>
  <si>
    <t>Men's shirt, IVN BEST - jade mélange - 54/56</t>
  </si>
  <si>
    <t>594310-035E-44</t>
  </si>
  <si>
    <t>Men's shirt, IVN BEST - pacific mélange - 44</t>
  </si>
  <si>
    <t>594310-035E-4648</t>
  </si>
  <si>
    <t>Men's shirt, IVN BEST - pacific mélange - 46/48</t>
  </si>
  <si>
    <t>594310-035E-5052</t>
  </si>
  <si>
    <t>Men's shirt, IVN BEST - pacific mélange - 50/52</t>
  </si>
  <si>
    <t>594310-035E-5456</t>
  </si>
  <si>
    <t>Men's shirt, IVN BEST - pacific mélange - 54/56</t>
  </si>
  <si>
    <t>594310-072E-44</t>
  </si>
  <si>
    <t>Men's shirt, IVN BEST - magma mélange - 44</t>
  </si>
  <si>
    <t>594310-072E-4648</t>
  </si>
  <si>
    <t>Men's shirt, IVN BEST - magma mélange - 46/48</t>
  </si>
  <si>
    <t>594310-072E-5052</t>
  </si>
  <si>
    <t>Men's shirt, IVN BEST - magma mélange - 50/52</t>
  </si>
  <si>
    <t>594310-072E-5456</t>
  </si>
  <si>
    <t>Men's shirt, IVN BEST - magma mélange - 54/56</t>
  </si>
  <si>
    <t>594310-096E-44</t>
  </si>
  <si>
    <t>Men's shirt, IVN BEST - lava grey mélange - 44</t>
  </si>
  <si>
    <t>594310-096E-4648</t>
  </si>
  <si>
    <t>Men's shirt, IVN BEST - lava grey mélange - 46/48</t>
  </si>
  <si>
    <t>594310-096E-5052</t>
  </si>
  <si>
    <t>Men's shirt, IVN BEST - lava grey mélange - 50/52</t>
  </si>
  <si>
    <t>594310-096E-5456</t>
  </si>
  <si>
    <t>Men's shirt, IVN BEST - lava grey mélange - 54/56</t>
  </si>
  <si>
    <t>594499-032E-3436</t>
  </si>
  <si>
    <t>Ladies' coat, IVN BEST - jade mélange - 34/36</t>
  </si>
  <si>
    <t>594499-032E-3840</t>
  </si>
  <si>
    <t>Ladies' coat, IVN BEST - jade mélange - 38/40</t>
  </si>
  <si>
    <t>594499-032E-4244</t>
  </si>
  <si>
    <t>Ladies' coat, IVN BEST - jade mélange - 42/44</t>
  </si>
  <si>
    <t>594499-032E-4648</t>
  </si>
  <si>
    <t>Ladies' coat, IVN BEST - jade mélange - 46/48</t>
  </si>
  <si>
    <t>594499-035E-3436</t>
  </si>
  <si>
    <t>Ladies' coat, IVN BEST - pacific mélange - 34/36</t>
  </si>
  <si>
    <t>594499-035E-3840</t>
  </si>
  <si>
    <t>Ladies' coat, IVN BEST - pacific mélange - 38/40</t>
  </si>
  <si>
    <t>594499-035E-4244</t>
  </si>
  <si>
    <t>Ladies' coat, IVN BEST - pacific mélange - 42/44</t>
  </si>
  <si>
    <t>594499-035E-4648</t>
  </si>
  <si>
    <t>Ladies' coat, IVN BEST - pacific mélange - 46/48</t>
  </si>
  <si>
    <t>594499-072E-3436</t>
  </si>
  <si>
    <t>Ladies' coat, IVN BEST - magma mélange - 34/36</t>
  </si>
  <si>
    <t>594499-072E-3840</t>
  </si>
  <si>
    <t>Ladies' coat, IVN BEST - lava grey mélange - 38/40</t>
  </si>
  <si>
    <t>594499-072E-4244</t>
  </si>
  <si>
    <t>Ladies' coat, IVN BEST - magma mélange - 42/44</t>
  </si>
  <si>
    <t>594499-072E-4648</t>
  </si>
  <si>
    <t>Ladies' coat, IVN BEST - magma mélange - 46/48</t>
  </si>
  <si>
    <t>594499-096E-3436</t>
  </si>
  <si>
    <t>Ladies' coat, IVN BEST - lava grey mélange - 34/36</t>
  </si>
  <si>
    <t>594499-096E-3840</t>
  </si>
  <si>
    <t>594499-096E-4244</t>
  </si>
  <si>
    <t>Ladies' coat, IVN BEST - lava grey mélange - 42/44</t>
  </si>
  <si>
    <t>594499-096E-4648</t>
  </si>
  <si>
    <t>Ladies' coat, IVN BEST - lava grey mélange - 46/48</t>
  </si>
  <si>
    <t>595521-032E-110116</t>
  </si>
  <si>
    <t>Hooded baby jacket, with zipper, IVN BEST - jade mélange - 110/116</t>
  </si>
  <si>
    <t>595521-032E-7480</t>
  </si>
  <si>
    <t>Hooded baby jacket, with zipper, IVN BEST - jade mélange - 74/80</t>
  </si>
  <si>
    <t>595521-032E-8692</t>
  </si>
  <si>
    <t>Hooded baby jacket, with zipper, IVN BEST - jade mélange - 86/92</t>
  </si>
  <si>
    <t>595521-032E-98104</t>
  </si>
  <si>
    <t>Hooded baby jacket, with zipper, IVN BEST - jade mélange - 98/104</t>
  </si>
  <si>
    <t>595521-035E-110116</t>
  </si>
  <si>
    <t>Hooded baby jacket, with zipper, IVN BEST - pacific mélange - 110/116</t>
  </si>
  <si>
    <t>595521-035E-7480</t>
  </si>
  <si>
    <t>Hooded baby jacket, with zipper, IVN BEST - pacific mélange - 74/80</t>
  </si>
  <si>
    <t>595521-035E-8692</t>
  </si>
  <si>
    <t>Hooded baby jacket, with zipper, IVN BEST - pacific mélange - 86/92</t>
  </si>
  <si>
    <t>595521-035E-98104</t>
  </si>
  <si>
    <t>Hooded baby jacket, with zipper, IVN BEST - pacific mélange - 98/104</t>
  </si>
  <si>
    <t>595521-072E-110116</t>
  </si>
  <si>
    <t>Hooded baby jacket, with zipper, IVN BEST - magma mélange - 110/116</t>
  </si>
  <si>
    <t>595521-072E-7480</t>
  </si>
  <si>
    <t>Hooded baby jacket, with zipper, IVN BEST - magma mélange - 74/80</t>
  </si>
  <si>
    <t>595521-072E-8692</t>
  </si>
  <si>
    <t>Hooded baby jacket, with zipper, IVN BEST - magma mélange - 86/92</t>
  </si>
  <si>
    <t>595521-072E-98104</t>
  </si>
  <si>
    <t>Hooded baby jacket, with zipper, IVN BEST - magma mélange - 98/104</t>
  </si>
  <si>
    <t>595521-096E-110116</t>
  </si>
  <si>
    <t>Hooded baby jacket, with zipper, IVN BEST - lava grey mélange - 110/116</t>
  </si>
  <si>
    <t>595521-096E-7480</t>
  </si>
  <si>
    <t>Hooded baby jacket, with zipper, IVN BEST - lava grey mélange - 74/80</t>
  </si>
  <si>
    <t>595521-096E-8692</t>
  </si>
  <si>
    <t>Hooded baby jacket, with zipper, IVN BEST - lava grey mélange - 86/92</t>
  </si>
  <si>
    <t>595521-096E-98104</t>
  </si>
  <si>
    <t>Hooded baby jacket, with zipper, IVN BEST - lava grey mélange - 98/104</t>
  </si>
  <si>
    <t>595723-032E-110116</t>
  </si>
  <si>
    <t>Hooded baby overall, with zipper, IVN BEST - jade mélange - 110/116</t>
  </si>
  <si>
    <t>595723-032E-7480</t>
  </si>
  <si>
    <t>Hooded baby overall, with zipper, IVN BEST - jade mélange - 74/80</t>
  </si>
  <si>
    <t>595723-032E-8692</t>
  </si>
  <si>
    <t>Hooded baby overall, with zipper, IVN BEST - jade mélange - 86/92</t>
  </si>
  <si>
    <t>595723-032E-98104</t>
  </si>
  <si>
    <t>Hooded baby overall, with zipper, IVN BEST - jade mélange - 98/104</t>
  </si>
  <si>
    <t>595723-035E-110116</t>
  </si>
  <si>
    <t>Hooded baby overall, with zipper, IVN BEST - pacific mélange - 110/116</t>
  </si>
  <si>
    <t>595723-035E-7480</t>
  </si>
  <si>
    <t>Hooded baby overall, with zipper, IVN BEST - pacific mélange - 74/80</t>
  </si>
  <si>
    <t>595723-035E-8692</t>
  </si>
  <si>
    <t>Hooded baby overall, with zipper, IVN BEST - pacific mélange - 86/92</t>
  </si>
  <si>
    <t>595723-035E-98104</t>
  </si>
  <si>
    <t>Hooded baby overall, with zipper, IVN BEST - pacific mélange - 98/104</t>
  </si>
  <si>
    <t>595723-072E-110116</t>
  </si>
  <si>
    <t>Hooded baby overall, with zipper, IVN BEST - magma mélange - 110/116</t>
  </si>
  <si>
    <t>595723-072E-7480</t>
  </si>
  <si>
    <t>Hooded baby overall, with zipper, IVN BEST - magma mélange - 74/80</t>
  </si>
  <si>
    <t>595723-072E-8692</t>
  </si>
  <si>
    <t>Hooded baby overall, with zipper, IVN BEST - magma mélange - 86/92</t>
  </si>
  <si>
    <t>595723-072E-98104</t>
  </si>
  <si>
    <t>Hooded baby overall, with zipper, IVN BEST - magma mélange - 98/104</t>
  </si>
  <si>
    <t>595723-096E-110116</t>
  </si>
  <si>
    <t>Hooded baby overall, with zipper, IVN BEST - lava grey mélange - 110/116</t>
  </si>
  <si>
    <t>595723-096E-7480</t>
  </si>
  <si>
    <t>Hooded baby overall, with zipper, IVN BEST - lava grey mélange - 74/80</t>
  </si>
  <si>
    <t>595723-096E-8692</t>
  </si>
  <si>
    <t>Hooded baby overall, with zipper, IVN BEST - lava grey mélange - 86/92</t>
  </si>
  <si>
    <t>595723-096E-98104</t>
  </si>
  <si>
    <t>Hooded baby overall, with zipper, IVN BEST - lava grey mélange - 98/104</t>
  </si>
  <si>
    <t>604401-32E-3436</t>
  </si>
  <si>
    <t>Ladies' Troyer - ocean - 34/36</t>
  </si>
  <si>
    <t>32E</t>
  </si>
  <si>
    <t>ocean</t>
  </si>
  <si>
    <t>80% Virgin wool</t>
  </si>
  <si>
    <t>20% Silk</t>
  </si>
  <si>
    <t>604401-32E-3840</t>
  </si>
  <si>
    <t>Ladies' Troyer - ocean - 38/40</t>
  </si>
  <si>
    <t>604401-32E-4244</t>
  </si>
  <si>
    <t>Ladies' Troyer - ocean - 42/44</t>
  </si>
  <si>
    <t>604401-32E-4648</t>
  </si>
  <si>
    <t>Ladies' Troyer - ocean - 46/48</t>
  </si>
  <si>
    <t>604401-92E-3436</t>
  </si>
  <si>
    <t>Ladies' Troyer - pebble - 34/36</t>
  </si>
  <si>
    <t>92E</t>
  </si>
  <si>
    <t>pebble</t>
  </si>
  <si>
    <t>604401-92E-3840</t>
  </si>
  <si>
    <t>Ladies' Troyer - pebble - 38/40</t>
  </si>
  <si>
    <t>604401-92E-4244</t>
  </si>
  <si>
    <t>Ladies' Troyer - pebble - 42/44</t>
  </si>
  <si>
    <t>604401-92E-4648</t>
  </si>
  <si>
    <t>Ladies' Troyer - pebble - 46/48</t>
  </si>
  <si>
    <t>604402-32E-44</t>
  </si>
  <si>
    <t>Men's Troyer - ocean - 44</t>
  </si>
  <si>
    <t>604402-32E-4648</t>
  </si>
  <si>
    <t>Men's Troyer - ocean - 46/48</t>
  </si>
  <si>
    <t>604402-32E-5052</t>
  </si>
  <si>
    <t>Men's Troyer - ocean - 50/52</t>
  </si>
  <si>
    <t>604402-32E-5456</t>
  </si>
  <si>
    <t>Men's Troyer - ocean - 54/56</t>
  </si>
  <si>
    <t>604402-92E-44</t>
  </si>
  <si>
    <t>Men's Troyer - pebble - 44</t>
  </si>
  <si>
    <t>604402-92E-4648</t>
  </si>
  <si>
    <t>Men's Troyer - pebble - 46/48</t>
  </si>
  <si>
    <t>604402-92E-5052</t>
  </si>
  <si>
    <t>Men's Troyer - pebble - 50/52</t>
  </si>
  <si>
    <t>604402-92E-5456</t>
  </si>
  <si>
    <t>Men's Troyer - pebble - 54/56</t>
  </si>
  <si>
    <t>605401-32E-104</t>
  </si>
  <si>
    <t>Children's Troyer - ocean - 104</t>
  </si>
  <si>
    <t>605401-32E-116</t>
  </si>
  <si>
    <t>Children's Troyer - ocean - 116</t>
  </si>
  <si>
    <t>605401-32E-128</t>
  </si>
  <si>
    <t>Children's Troyer - ocean - 128</t>
  </si>
  <si>
    <t>605401-92E-104</t>
  </si>
  <si>
    <t>Children's Troyer - pebble - 104</t>
  </si>
  <si>
    <t>605401-92E-116</t>
  </si>
  <si>
    <t>Children's Troyer - pebble - 116</t>
  </si>
  <si>
    <t>605401-92E-128</t>
  </si>
  <si>
    <t>Children's Troyer - pebble - 128</t>
  </si>
  <si>
    <t>700350-01-44</t>
  </si>
  <si>
    <t>Baby pants, long, GOTS - natural - 44</t>
  </si>
  <si>
    <t>70% Virgin wool (organic)</t>
  </si>
  <si>
    <t>30% Silk</t>
  </si>
  <si>
    <t>700350-01-50</t>
  </si>
  <si>
    <t>Baby pants, long, GOTS - natural - 50</t>
  </si>
  <si>
    <t>700350-4000E-44</t>
  </si>
  <si>
    <t>Baby pants, long, GOTS - pastel mint (with print) - 44</t>
  </si>
  <si>
    <t>4000E</t>
  </si>
  <si>
    <t>pastel mint (with print)</t>
  </si>
  <si>
    <t>700350-4000E-50</t>
  </si>
  <si>
    <t>Baby pants, long, GOTS - pastel mint (with print) - 50</t>
  </si>
  <si>
    <t>700350-5300E-44</t>
  </si>
  <si>
    <t>Baby pants, long, GOTS - magnolia (with print) - 44</t>
  </si>
  <si>
    <t>5300E</t>
  </si>
  <si>
    <t>magnolia (with print)</t>
  </si>
  <si>
    <t>700350-5300E-50</t>
  </si>
  <si>
    <t>Baby pants, long, GOTS - magnolia (with print) - 50</t>
  </si>
  <si>
    <t>700550-01-2632</t>
  </si>
  <si>
    <t>Baby-bonnet, GOTS - natural - 26/32</t>
  </si>
  <si>
    <t>700550-01-3844</t>
  </si>
  <si>
    <t>Baby-bonnet, GOTS - natural - 38/44</t>
  </si>
  <si>
    <t>700550-4000E-2632</t>
  </si>
  <si>
    <t>Baby bonnet, GOTS - pastel mint (with print) - 26/32</t>
  </si>
  <si>
    <t>700550-4000E-3844</t>
  </si>
  <si>
    <t>Baby bonnet, GOTS - pastel mint (with print) - 38/44</t>
  </si>
  <si>
    <t>700550-5300E-2632</t>
  </si>
  <si>
    <t>Baby bonnet, GOTS - magnolia (with print) - 26/32</t>
  </si>
  <si>
    <t>700550-5300E-3844</t>
  </si>
  <si>
    <t>Baby bonnet, GOTS - magnolia (with print) - 38/44</t>
  </si>
  <si>
    <t>700710-01-3844</t>
  </si>
  <si>
    <t>Wrap-over vest, long sleeved, GOTS - natural - 38/44</t>
  </si>
  <si>
    <t>700914-4000E-44</t>
  </si>
  <si>
    <t>One-piece pyjamas, with feet, GOTS - pastel mint (with print) - 44</t>
  </si>
  <si>
    <t>700914-4000E-50</t>
  </si>
  <si>
    <t>One-piece pyjamas, with feet, GOTS - pastel mint (with print) - 50</t>
  </si>
  <si>
    <t>700914-4000E-56</t>
  </si>
  <si>
    <t>One-piece pyjamas, with feet, GOTS - pastel mint (with print) - 56</t>
  </si>
  <si>
    <t>700914-5300E-44</t>
  </si>
  <si>
    <t>One-piece pyjamas, with feet, GOTS - magnolia (with print) - 44</t>
  </si>
  <si>
    <t>700914-5300E-50</t>
  </si>
  <si>
    <t>One-piece pyjamas, with feet, GOTS - magnolia (with print) - 50</t>
  </si>
  <si>
    <t>700914-5300E-56</t>
  </si>
  <si>
    <t>One-piece pyjamas, with feet, GOTS - magnolia (with print) - 56</t>
  </si>
  <si>
    <t>700960-01-38</t>
  </si>
  <si>
    <t>Baby-Body, long sleeved, with press-studs on the side, GOTS - natural - 38</t>
  </si>
  <si>
    <t>700960-01-44</t>
  </si>
  <si>
    <t>Baby-Body, long sleeved, with press-studs on the side, GOTS - natural - 44</t>
  </si>
  <si>
    <t>700960-01-50</t>
  </si>
  <si>
    <t>Baby-Body, long sleeved, with press-studs on the side, GOTS - natural - 50</t>
  </si>
  <si>
    <t>700960-40E-44</t>
  </si>
  <si>
    <t>Baby-Body, long sleeved, with press-studs on the side, GOTS - pastel mint - 44</t>
  </si>
  <si>
    <t>40E</t>
  </si>
  <si>
    <t>pastel mint</t>
  </si>
  <si>
    <t>700960-40E-50</t>
  </si>
  <si>
    <t>Baby-Body, long sleeved, with press-studs on the side, GOTS - pastel mint - 50</t>
  </si>
  <si>
    <t>700960-53E-44</t>
  </si>
  <si>
    <t>Baby-Body, long sleeved, with press-studs on the side, GOTS - magnolia - 44</t>
  </si>
  <si>
    <t>53E</t>
  </si>
  <si>
    <t>magnolia</t>
  </si>
  <si>
    <t>700960-53E-50</t>
  </si>
  <si>
    <t>Baby-Body, long sleeved, with press-studs on the side, GOTS - magnolia - 50</t>
  </si>
  <si>
    <t>701000-091-1</t>
  </si>
  <si>
    <t>Extension for bodies (3 pack), GOTS - light grey mélange - 1</t>
  </si>
  <si>
    <t>701310-091-3436</t>
  </si>
  <si>
    <t>Ladies' bikini brief, GOTS - light grey mélange - 34/36</t>
  </si>
  <si>
    <t>701310-091-3840</t>
  </si>
  <si>
    <t>Ladies' bikini brief, GOTS - light grey mélange - 38/40</t>
  </si>
  <si>
    <t>701310-091-4244</t>
  </si>
  <si>
    <t>Ladies' bikini brief, GOTS - light grey mélange - 42/44</t>
  </si>
  <si>
    <t>701310-091-4648</t>
  </si>
  <si>
    <t>Ladies' bikini brief, GOTS - light grey mélange - 46/48</t>
  </si>
  <si>
    <t>701310-33-3436</t>
  </si>
  <si>
    <t>Ladies' bikini brief, GOTS - navy-blue - 34/36</t>
  </si>
  <si>
    <t>navy-blue</t>
  </si>
  <si>
    <t>701310-33-3840</t>
  </si>
  <si>
    <t>Ladies' bikini brief, GOTS - navy-blue - 38/40</t>
  </si>
  <si>
    <t>701310-33-4244</t>
  </si>
  <si>
    <t>Ladies' bikini brief, GOTS - navy-blue - 42/44</t>
  </si>
  <si>
    <t>701310-33-4648</t>
  </si>
  <si>
    <t>Ladies' bikini brief, GOTS - navy-blue - 46/48</t>
  </si>
  <si>
    <t>701320-01-3840</t>
  </si>
  <si>
    <t>Ladies' knee-pants, GOTS - natural - 38/40</t>
  </si>
  <si>
    <t>701320-01-4244</t>
  </si>
  <si>
    <t>Ladies' knee-pants, GOTS - natural - 42/44</t>
  </si>
  <si>
    <t>701320-01-4648</t>
  </si>
  <si>
    <t>Ladies' knee-pants, GOTS - natural - 46/48</t>
  </si>
  <si>
    <t>701320-09-3840</t>
  </si>
  <si>
    <t>Ladies' knee-pants, GOTS - black - 38/40</t>
  </si>
  <si>
    <t>701320-09-4244</t>
  </si>
  <si>
    <t>Ladies' knee-pants, GOTS - black - 42/44</t>
  </si>
  <si>
    <t>701320-09-4648</t>
  </si>
  <si>
    <t>Ladies' knee-pants, GOTS - black - 46/48</t>
  </si>
  <si>
    <t>701330-09-3436</t>
  </si>
  <si>
    <t>Ladies' pants, with lace finish at the leg - black - 34/36</t>
  </si>
  <si>
    <t>701330-09-3840</t>
  </si>
  <si>
    <t>Ladies' pants, with lace finish at the leg - black - 38/40</t>
  </si>
  <si>
    <t>701330-09-4244</t>
  </si>
  <si>
    <t>Ladies' pants, with lace finish at the leg - black - 42/44</t>
  </si>
  <si>
    <t>701330-09-4648</t>
  </si>
  <si>
    <t>Ladies' pants, with lace finish at the leg - black - 46/48</t>
  </si>
  <si>
    <t>701340-09-3436</t>
  </si>
  <si>
    <t>Ladies' pants, GOTS - black - 34/36</t>
  </si>
  <si>
    <t>701340-09-3840</t>
  </si>
  <si>
    <t>Ladies' pants, GOTS - black - 38/40</t>
  </si>
  <si>
    <t>701340-09-4244</t>
  </si>
  <si>
    <t>Ladies' pants, GOTS - black - 42/44</t>
  </si>
  <si>
    <t>701340-09-4648</t>
  </si>
  <si>
    <t>Ladies' pants, GOTS - black - 46/48</t>
  </si>
  <si>
    <t>701340-66E-3436</t>
  </si>
  <si>
    <t>Ladies' pants, GOTS - mallow - 34/36</t>
  </si>
  <si>
    <t>66E</t>
  </si>
  <si>
    <t>mallow</t>
  </si>
  <si>
    <t>701340-66E-3840</t>
  </si>
  <si>
    <t>Ladies' pants, GOTS - mallow - 38/40</t>
  </si>
  <si>
    <t>701340-66E-4244</t>
  </si>
  <si>
    <t>Ladies' pants, GOTS - mallow - 42/44</t>
  </si>
  <si>
    <t>701340-66E-4648</t>
  </si>
  <si>
    <t>Ladies' pants, GOTS - mallow - 46/48</t>
  </si>
  <si>
    <t>701340-75-3436</t>
  </si>
  <si>
    <t>Ladies' pants, GOTS - walnut - 34/36</t>
  </si>
  <si>
    <t>walnut</t>
  </si>
  <si>
    <t>701340-75-3840</t>
  </si>
  <si>
    <t>Ladies' pants, GOTS - walnut - 38/40</t>
  </si>
  <si>
    <t>701340-75-4244</t>
  </si>
  <si>
    <t>Ladies' pants, GOTS - walnut - 42/44</t>
  </si>
  <si>
    <t>701340-75-4648</t>
  </si>
  <si>
    <t>Ladies' pants, GOTS - walnut - 46/48</t>
  </si>
  <si>
    <t>701360-33-3436</t>
  </si>
  <si>
    <t>Ladies' panty, with lace - navy-blue - 34/36</t>
  </si>
  <si>
    <t>701360-33-3840</t>
  </si>
  <si>
    <t>Ladies' panty, with lace - navy-blue - 38/40</t>
  </si>
  <si>
    <t>701360-33-4244</t>
  </si>
  <si>
    <t>Ladies' panty, with lace - navy-blue - 42/44</t>
  </si>
  <si>
    <t>701360-33-4648</t>
  </si>
  <si>
    <t>Ladies' panty, with lace - navy-blue - 46/48</t>
  </si>
  <si>
    <t>701500-01-3436</t>
  </si>
  <si>
    <t>Ladies' leggings, GOTS - natural - 34/36</t>
  </si>
  <si>
    <t>701500-01-3840</t>
  </si>
  <si>
    <t>Ladies' leggings, GOTS - natural - 38/40</t>
  </si>
  <si>
    <t>701500-01-4244</t>
  </si>
  <si>
    <t>Ladies' leggings, GOTS - natural - 42/44</t>
  </si>
  <si>
    <t>701500-01-4648</t>
  </si>
  <si>
    <t>Ladies' leggings, GOTS - natural - 46/48</t>
  </si>
  <si>
    <t>701500-091-3436</t>
  </si>
  <si>
    <t>Ladies' leggings, GOTS - light grey mélange - 34/36</t>
  </si>
  <si>
    <t>701500-091-3840</t>
  </si>
  <si>
    <t>Ladies' leggings, GOTS - light grey mélange - 38/40</t>
  </si>
  <si>
    <t>701500-091-4244</t>
  </si>
  <si>
    <t>Ladies' leggings, GOTS - light grey mélange - 42/44</t>
  </si>
  <si>
    <t>701500-091-4648</t>
  </si>
  <si>
    <t>Ladies' leggings, GOTS - light grey mélange - 46/48</t>
  </si>
  <si>
    <t>701500-09-3436</t>
  </si>
  <si>
    <t>Ladies' leggins, GOTS - black - 34/36</t>
  </si>
  <si>
    <t>701500-09-3840</t>
  </si>
  <si>
    <t>Ladies' leggins, GOTS - black - 38/40</t>
  </si>
  <si>
    <t>701500-09-4244</t>
  </si>
  <si>
    <t>Ladies' leggins, GOTS - black - 42/44</t>
  </si>
  <si>
    <t>701500-09-4648</t>
  </si>
  <si>
    <t>Ladies' leggins, GOTS - black - 46/48</t>
  </si>
  <si>
    <t>701500-33-3436</t>
  </si>
  <si>
    <t>Ladies' leggings, GOTS - navy-blue - 34/36</t>
  </si>
  <si>
    <t>701500-33-3840</t>
  </si>
  <si>
    <t>Ladies' leggings, GOTS - navy-blue - 38/40</t>
  </si>
  <si>
    <t>701500-33-4244</t>
  </si>
  <si>
    <t>Ladies' leggings, GOTS - navy-blue - 42/44</t>
  </si>
  <si>
    <t>701500-33-4648</t>
  </si>
  <si>
    <t>Ladies' leggings, GOTS - navy-blue - 46/48</t>
  </si>
  <si>
    <t>701500-43E-3436</t>
  </si>
  <si>
    <t>Ladies' leggings, GOTS - olive - 34/36</t>
  </si>
  <si>
    <t>43E</t>
  </si>
  <si>
    <t>olive</t>
  </si>
  <si>
    <t>701500-43E-3840</t>
  </si>
  <si>
    <t>Ladies' leggings, GOTS - olive - 38/40</t>
  </si>
  <si>
    <t>701500-43E-4244</t>
  </si>
  <si>
    <t>Ladies' leggings, GOTS - olive - 42/44</t>
  </si>
  <si>
    <t>701500-43E-4648</t>
  </si>
  <si>
    <t>Ladies' leggings, GOTS - olive - 46/48</t>
  </si>
  <si>
    <t>701500-52E-3436</t>
  </si>
  <si>
    <t>Ladies' leggings, GOTS - copper - 34/36</t>
  </si>
  <si>
    <t>52E</t>
  </si>
  <si>
    <t>copper</t>
  </si>
  <si>
    <t>701500-52E-3840</t>
  </si>
  <si>
    <t>Ladies' leggings, GOTS - copper - 38/40</t>
  </si>
  <si>
    <t>701500-52E-4244</t>
  </si>
  <si>
    <t>Ladies' leggings, GOTS - copper - 42/44</t>
  </si>
  <si>
    <t>701500-52E-4648</t>
  </si>
  <si>
    <t>Ladies' leggings, GOTS - copper - 46/48</t>
  </si>
  <si>
    <t>701500-66E-3436</t>
  </si>
  <si>
    <t>Ladies' leggings, GOTS - mauve - 34/36</t>
  </si>
  <si>
    <t>701500-66E-3840</t>
  </si>
  <si>
    <t>Ladies' leggings, GOTS - mauve - 38/40</t>
  </si>
  <si>
    <t>701500-66E-4244</t>
  </si>
  <si>
    <t>Ladies' leggings, GOTS - mauve - 42/44</t>
  </si>
  <si>
    <t>701500-66E-4648</t>
  </si>
  <si>
    <t>Ladies' leggings, GOTS - mauve - 46/48</t>
  </si>
  <si>
    <t>701500-75-3436</t>
  </si>
  <si>
    <t>Ladies' leggins, GOTS - walnut - 34/36</t>
  </si>
  <si>
    <t>701500-75-3840</t>
  </si>
  <si>
    <t>Ladies' leggins, GOTS - walnut - 38/40</t>
  </si>
  <si>
    <t>701500-75-4244</t>
  </si>
  <si>
    <t>Ladies' leggins, GOTS - walnut - 42/44</t>
  </si>
  <si>
    <t>701500-75-4648</t>
  </si>
  <si>
    <t>Ladies' leggins, GOTS - walnut - 46/48</t>
  </si>
  <si>
    <t>701510-09-3436</t>
  </si>
  <si>
    <t>Ladies' leggings, with lace finish at the leg - black - 34/36</t>
  </si>
  <si>
    <t>701510-09-3840</t>
  </si>
  <si>
    <t>Ladies' leggings, with lace finish at the leg - black - 38/40</t>
  </si>
  <si>
    <t>701510-09-4244</t>
  </si>
  <si>
    <t>Ladies' leggings, with lace finish at the leg - black - 42/44</t>
  </si>
  <si>
    <t>701510-09-4648</t>
  </si>
  <si>
    <t>Ladies' leggings, with lace finish at the leg - black - 46/48</t>
  </si>
  <si>
    <t>701795-091-4648</t>
  </si>
  <si>
    <t>Men's hip pants, GOTS - light grey mélange - 46/48</t>
  </si>
  <si>
    <t>701795-091-5052</t>
  </si>
  <si>
    <t>Men's hip pants, GOTS - light grey mélange - 50/52</t>
  </si>
  <si>
    <t>701795-091-5456</t>
  </si>
  <si>
    <t>Men's hip pants, GOTS - light grey mélange - 54/56</t>
  </si>
  <si>
    <t>701900-091-4648</t>
  </si>
  <si>
    <t>Men's leggings, GOTS - light grey mélange - 46/48</t>
  </si>
  <si>
    <t>701900-091-5052</t>
  </si>
  <si>
    <t>Men's leggings, GOTS - light grey mélange - 50/52</t>
  </si>
  <si>
    <t>701900-091-5456</t>
  </si>
  <si>
    <t>Men's leggings, GOTS - light grey mélange - 54/56</t>
  </si>
  <si>
    <t>701900-09-4648</t>
  </si>
  <si>
    <t>Men's leggings, GOTS - black - 46/48</t>
  </si>
  <si>
    <t>701900-09-5052</t>
  </si>
  <si>
    <t>Men's leggings, GOTS - black - 50/52</t>
  </si>
  <si>
    <t>701900-09-5456</t>
  </si>
  <si>
    <t>Men's leggings, GOTS - black - 54/56</t>
  </si>
  <si>
    <t>701900-33-4648</t>
  </si>
  <si>
    <t>Men's leggings, GOTS - navy-blue - 46/48</t>
  </si>
  <si>
    <t>701900-33-5052</t>
  </si>
  <si>
    <t>Men's leggings, GOTS - navy-blue - 50/52</t>
  </si>
  <si>
    <t>701900-33-5456</t>
  </si>
  <si>
    <t>Men's leggings, GOTS - navy-blue - 54/56</t>
  </si>
  <si>
    <t>701900-75-4648</t>
  </si>
  <si>
    <t>Men's leggings, GOTS - walnut - 46/48</t>
  </si>
  <si>
    <t>701900-75-5052</t>
  </si>
  <si>
    <t>Men's leggings, GOTS - walnut - 50/52</t>
  </si>
  <si>
    <t>701900-75-5456</t>
  </si>
  <si>
    <t>Men's leggings, GOTS - walnut - 54/56</t>
  </si>
  <si>
    <t>701940-01-4648</t>
  </si>
  <si>
    <t>Men's long johns, GOTS - natural - 46/48</t>
  </si>
  <si>
    <t>701940-01-5052</t>
  </si>
  <si>
    <t>Men's long johns, GOTS - natural - 50/52</t>
  </si>
  <si>
    <t>701940-01-5456</t>
  </si>
  <si>
    <t>Men's long johns, GOTS - natural - 54/56</t>
  </si>
  <si>
    <t>701940-09-4648</t>
  </si>
  <si>
    <t>Men's long johns, GOTS - black - 46/48</t>
  </si>
  <si>
    <t>701940-09-5052</t>
  </si>
  <si>
    <t>Men's long johns, GOTS - black - 50/52</t>
  </si>
  <si>
    <t>701940-09-5456</t>
  </si>
  <si>
    <t>Men's long johns, GOTS - black - 54/56</t>
  </si>
  <si>
    <t>703501-01-5056</t>
  </si>
  <si>
    <t>Baby-pants, long, with waistband, GOTS - natural - 50/56</t>
  </si>
  <si>
    <t>703501-01-6268</t>
  </si>
  <si>
    <t>Baby-pants, long, with waistband, GOTS - natural - 62/68</t>
  </si>
  <si>
    <t>703501-01-7480</t>
  </si>
  <si>
    <t>Baby-pants, long, with waistband, GOTS - natural - 74/80</t>
  </si>
  <si>
    <t>703501-01-8692</t>
  </si>
  <si>
    <t>Baby-pants, long, with waistband, GOTS - natural - 86/92</t>
  </si>
  <si>
    <t>703501-04-5056</t>
  </si>
  <si>
    <t>Baby-pants, long, with waistband, GOTS - orchid - 50/56</t>
  </si>
  <si>
    <t>703501-04-6268</t>
  </si>
  <si>
    <t>Baby-pants, long, with waistband, GOTS - orchid - 62/68</t>
  </si>
  <si>
    <t>703501-04-7480</t>
  </si>
  <si>
    <t>Baby-pants, long, with waistband, GOTS - orchid - 74/80</t>
  </si>
  <si>
    <t>703501-04-8692</t>
  </si>
  <si>
    <t>Baby-pants, long, with waistband, GOTS - orchid - 86/92</t>
  </si>
  <si>
    <t>703501-091-5056</t>
  </si>
  <si>
    <t>Baby-pants, long, with waistband, GOTS - light grey mélange - 50/56</t>
  </si>
  <si>
    <t>703501-091-6268</t>
  </si>
  <si>
    <t>Baby-pants, long, with waistband, GOTS - light grey mélange - 62/68</t>
  </si>
  <si>
    <t>703501-091-7480</t>
  </si>
  <si>
    <t>Baby-pants, long, with waistband, GOTS - light grey mélange - 74/80</t>
  </si>
  <si>
    <t>703501-091-8692</t>
  </si>
  <si>
    <t>Baby-pants, long, with waistband, GOTS - light grey mélange - 86/92</t>
  </si>
  <si>
    <t>703501-33-5056</t>
  </si>
  <si>
    <t>Baby-pants, long, with waistband, GOTS - navy-blue - 50/56</t>
  </si>
  <si>
    <t>703501-33-6268</t>
  </si>
  <si>
    <t>Baby-pants, long, with waistband, GOTS - navy-blue - 62/68</t>
  </si>
  <si>
    <t>703501-33-7480</t>
  </si>
  <si>
    <t>Baby-pants, long, with waistband, GOTS - navy-blue - 74/80</t>
  </si>
  <si>
    <t>703501-33-8692</t>
  </si>
  <si>
    <t>Baby-pants, long, with waistband, GOTS - navy-blue - 86/92</t>
  </si>
  <si>
    <t>703501-35-5056</t>
  </si>
  <si>
    <t>Baby-pants, long, with waistband, GOTS - ice-blue - 50/56</t>
  </si>
  <si>
    <t>ice-blue</t>
  </si>
  <si>
    <t>703501-35-6268</t>
  </si>
  <si>
    <t>Baby-pants, long, with waistband, GOTS - ice-blue - 62/68</t>
  </si>
  <si>
    <t>703501-35-7480</t>
  </si>
  <si>
    <t>Baby-pants, long, with waistband, GOTS - ice-blue - 74/80</t>
  </si>
  <si>
    <t>703501-35-8692</t>
  </si>
  <si>
    <t>Baby-pants, long, with waistband, GOTS - ice-blue - 86/92</t>
  </si>
  <si>
    <t>703501-40E-5056</t>
  </si>
  <si>
    <t>Baby-pants, long, with waistband, GOTS - pastel mint - 50/56</t>
  </si>
  <si>
    <t>703501-40E-6268</t>
  </si>
  <si>
    <t>Baby-pants, long, with waistband, GOTS - pastel mint - 62/68</t>
  </si>
  <si>
    <t>703501-40E-7480</t>
  </si>
  <si>
    <t>Baby-pants, long, with waistband, GOTS - pastel mint - 74/80</t>
  </si>
  <si>
    <t>703501-40E-8692</t>
  </si>
  <si>
    <t>Baby-pants, long, with waistband, GOTS - pastel mint - 86/92</t>
  </si>
  <si>
    <t>703501-43E-5056</t>
  </si>
  <si>
    <t>Baby-pants, long, with waistband, GOTS - olive - 50/56</t>
  </si>
  <si>
    <t>703501-43E-6268</t>
  </si>
  <si>
    <t>Baby-pants, long, with waistband, GOTS - olive - 62/68</t>
  </si>
  <si>
    <t>703501-43E-7480</t>
  </si>
  <si>
    <t>Baby-pants, long, with waistband, GOTS - olive - 74/80</t>
  </si>
  <si>
    <t>703501-43E-8692</t>
  </si>
  <si>
    <t>Baby-pants, long, with waistband, GOTS - olive - 86/92</t>
  </si>
  <si>
    <t>703501-52E-5056</t>
  </si>
  <si>
    <t>Baby-pants, long, with waistband, GOTS - copper - 50/56</t>
  </si>
  <si>
    <t>703501-52E-6268</t>
  </si>
  <si>
    <t>Baby-pants, long, with waistband, GOTS - copper - 62/68</t>
  </si>
  <si>
    <t>703501-52E-7480</t>
  </si>
  <si>
    <t>Baby-pants, long, with waistband, GOTS - copper - 74/80</t>
  </si>
  <si>
    <t>703501-52E-8692</t>
  </si>
  <si>
    <t>Baby-pants, long, with waistband, GOTS - copper - 86/92</t>
  </si>
  <si>
    <t>703501-53E-5056</t>
  </si>
  <si>
    <t>Baby-pants, long, with waistband, GOTS - magnolia - 50/56</t>
  </si>
  <si>
    <t>703501-53E-6268</t>
  </si>
  <si>
    <t>Baby-pants, long, with waistband, GOTS - magnolia - 62/68</t>
  </si>
  <si>
    <t>703501-53E-7480</t>
  </si>
  <si>
    <t>Baby-pants, long, with waistband, GOTS - magnolia - 74/80</t>
  </si>
  <si>
    <t>703501-53E-8692</t>
  </si>
  <si>
    <t>Baby-pants, long, with waistband, GOTS - magnolia - 86/92</t>
  </si>
  <si>
    <t>703501-75-5056</t>
  </si>
  <si>
    <t>Baby-pants, long, with waistband, GOTS - walnut - 50/56</t>
  </si>
  <si>
    <t>703501-75-6268</t>
  </si>
  <si>
    <t>Baby-pants, long, with waistband, GOTS - walnut - 62/68</t>
  </si>
  <si>
    <t>703501-75-7480</t>
  </si>
  <si>
    <t>Baby-pants, long, with waistband, GOTS - walnut - 74/80</t>
  </si>
  <si>
    <t>703501-75-8692</t>
  </si>
  <si>
    <t>Baby-pants, long, with waistband, GOTS - walnut - 86/92</t>
  </si>
  <si>
    <t>703550-33-6268</t>
  </si>
  <si>
    <t>Baby leggings, GOTS - navy-blue - 62/68</t>
  </si>
  <si>
    <t>703550-33-7480</t>
  </si>
  <si>
    <t>Baby leggings, GOTS - navy-blue - 74/80</t>
  </si>
  <si>
    <t>703550-33-8692</t>
  </si>
  <si>
    <t>Baby leggings, GOTS - navy-blue - 86/92</t>
  </si>
  <si>
    <t>703550-55E-6268</t>
  </si>
  <si>
    <t>Baby leggings, GOTS - raspberry - 62/68</t>
  </si>
  <si>
    <t>55E</t>
  </si>
  <si>
    <t>raspberry</t>
  </si>
  <si>
    <t>703550-55E-7480</t>
  </si>
  <si>
    <t>Baby leggings, GOTS - raspberry - 74/80</t>
  </si>
  <si>
    <t>703550-55E-8692</t>
  </si>
  <si>
    <t>Baby leggings, GOTS - raspberry - 86/92</t>
  </si>
  <si>
    <t>703550-75-6268</t>
  </si>
  <si>
    <t>Baby leggings, GOTS - walnut - 62/68</t>
  </si>
  <si>
    <t>703550-75-7480</t>
  </si>
  <si>
    <t>Baby leggings, GOTS - walnut - 74/80</t>
  </si>
  <si>
    <t>703550-75-8692</t>
  </si>
  <si>
    <t>Baby leggings, GOTS - walnut - 86/92</t>
  </si>
  <si>
    <t>704000-01-4648</t>
  </si>
  <si>
    <t>Men's singlet, GOTS - natural - 46/48</t>
  </si>
  <si>
    <t>704000-01-5052</t>
  </si>
  <si>
    <t>Men's singlet, GOTS - natural - 50/52</t>
  </si>
  <si>
    <t>704000-01-5456</t>
  </si>
  <si>
    <t>Men's singlet, GOTS - natural - 54/56</t>
  </si>
  <si>
    <t>704005-091-4648</t>
  </si>
  <si>
    <t>Men's singlet, sleeveless, GOTS - light grey mélange - 46/48</t>
  </si>
  <si>
    <t>704005-091-5052</t>
  </si>
  <si>
    <t>Men's singlet, sleeveless, GOTS - light grey mélange - 50/52</t>
  </si>
  <si>
    <t>704005-091-5456</t>
  </si>
  <si>
    <t>Men's singlet, sleeveless, GOTS - light grey mélange - 54/56</t>
  </si>
  <si>
    <t>704005-09-4648</t>
  </si>
  <si>
    <t>Men's singlet, sleeveless, GOTS - black - 46/48</t>
  </si>
  <si>
    <t>704005-09-5052</t>
  </si>
  <si>
    <t>Men's singlet, sleeveless, GOTS - black - 50/52</t>
  </si>
  <si>
    <t>704005-09-5456</t>
  </si>
  <si>
    <t>Men's singlet, sleeveless, GOTS - black - 54/56</t>
  </si>
  <si>
    <t>704005-33-4648</t>
  </si>
  <si>
    <t>Men's singlet, sleeveless, GOTS - navy-blue - 46/48</t>
  </si>
  <si>
    <t>704005-33-5052</t>
  </si>
  <si>
    <t>Men's singlet, sleeveless, GOTS - navy-blue - 50/52</t>
  </si>
  <si>
    <t>704005-33-5456</t>
  </si>
  <si>
    <t>Men's singlet, sleeveless, GOTS - navy-blue - 54/56</t>
  </si>
  <si>
    <t>704010-01-3436</t>
  </si>
  <si>
    <t>Ladies' tank top, GOTS - natural - 34/36</t>
  </si>
  <si>
    <t>704010-01-3840</t>
  </si>
  <si>
    <t>Ladies' tank top, GOTS - natural - 38/40</t>
  </si>
  <si>
    <t>704010-01-4244</t>
  </si>
  <si>
    <t>Ladies' tank top, GOTS - natural - 42/44</t>
  </si>
  <si>
    <t>704010-01-4648</t>
  </si>
  <si>
    <t>Ladies' tank top, GOTS - natural - 46/48</t>
  </si>
  <si>
    <t>704010-091-3436</t>
  </si>
  <si>
    <t>Ladies' tank top, GOTS - light grey mélange - 34/36</t>
  </si>
  <si>
    <t>704010-091-3840</t>
  </si>
  <si>
    <t>Ladies' tank top, GOTS - light grey mélange - 38/40</t>
  </si>
  <si>
    <t>704010-091-4244</t>
  </si>
  <si>
    <t>Ladies' tank top, GOTS - light grey mélange - 42/44</t>
  </si>
  <si>
    <t>704010-091-4648</t>
  </si>
  <si>
    <t>Ladies' tank top, GOTS - light grey mélange - 46/48</t>
  </si>
  <si>
    <t>704010-09-3436</t>
  </si>
  <si>
    <t>Ladies' tank top, GOTS - black - 34/36</t>
  </si>
  <si>
    <t>704010-09-3840</t>
  </si>
  <si>
    <t>Ladies' tank top, GOTS - black - 38/40</t>
  </si>
  <si>
    <t>704010-09-4244</t>
  </si>
  <si>
    <t>Ladies' tank top, GOTS - black - 42/44</t>
  </si>
  <si>
    <t>704010-09-4648</t>
  </si>
  <si>
    <t>Ladies' tank top, GOTS - black - 46/48</t>
  </si>
  <si>
    <t>704010-33-3436</t>
  </si>
  <si>
    <t>Ladies' tank top, GOTS - navy-blue - 34/36</t>
  </si>
  <si>
    <t>704010-33-3840</t>
  </si>
  <si>
    <t>Ladies' tank top, GOTS - navy-blue - 38/40</t>
  </si>
  <si>
    <t>704010-33-4244</t>
  </si>
  <si>
    <t>Ladies' tank top, GOTS - navy-blue - 42/44</t>
  </si>
  <si>
    <t>704010-33-4648</t>
  </si>
  <si>
    <t>Ladies' tank top, GOTS - navy-blue - 46/48</t>
  </si>
  <si>
    <t>704010-43E-3436</t>
  </si>
  <si>
    <t>Ladies' tank top, GOTS - olive - 34/36</t>
  </si>
  <si>
    <t>704010-43E-3840</t>
  </si>
  <si>
    <t>Ladies' tank top, GOTS - olive - 38/40</t>
  </si>
  <si>
    <t>704010-43E-4244</t>
  </si>
  <si>
    <t>Ladies' tank top, GOTS - olive - 42/44</t>
  </si>
  <si>
    <t>704010-43E-4648</t>
  </si>
  <si>
    <t>Ladies' tank top, GOTS - olive - 46/48</t>
  </si>
  <si>
    <t>704010-52E-3436</t>
  </si>
  <si>
    <t>Ladies' tank top, GOTS - copper - 34/36</t>
  </si>
  <si>
    <t>704010-52E-3840</t>
  </si>
  <si>
    <t>Ladies' tank top, GOTS - copper - 38/40</t>
  </si>
  <si>
    <t>704010-52E-4244</t>
  </si>
  <si>
    <t>Ladies' tank top, GOTS - copper - 42/44</t>
  </si>
  <si>
    <t>704010-52E-4648</t>
  </si>
  <si>
    <t>Ladies' tank top, GOTS - copper - 46/48</t>
  </si>
  <si>
    <t>704010-66E-3436</t>
  </si>
  <si>
    <t>Ladies' tank top, GOTS - mauve - 34/36</t>
  </si>
  <si>
    <t>704010-66E-3840</t>
  </si>
  <si>
    <t>Ladies' tank top, GOTS - mauve - 38/40</t>
  </si>
  <si>
    <t>704010-66E-4244</t>
  </si>
  <si>
    <t>Ladies' tank top, GOTS - mauve - 42/44</t>
  </si>
  <si>
    <t>704010-66E-4648</t>
  </si>
  <si>
    <t>Ladies' tank top, GOTS - mauve - 46/48</t>
  </si>
  <si>
    <t>704010-75-3436</t>
  </si>
  <si>
    <t>Ladies' tank top, GOTS - walnut - 34/36</t>
  </si>
  <si>
    <t>704010-75-3840</t>
  </si>
  <si>
    <t>Ladies' tank top, GOTS - walnut - 38/40</t>
  </si>
  <si>
    <t>704010-75-4244</t>
  </si>
  <si>
    <t>Ladies' tank top, GOTS - walnut - 42/44</t>
  </si>
  <si>
    <t>704010-75-4648</t>
  </si>
  <si>
    <t>Ladies' tank top, GOTS - walnut - 46/48</t>
  </si>
  <si>
    <t>704012-09-3436</t>
  </si>
  <si>
    <t>Bustier Shirt, GOTS - black - 34/36</t>
  </si>
  <si>
    <t>704012-09-3840</t>
  </si>
  <si>
    <t>Bustier Shirt, GOTS - black - 38/40</t>
  </si>
  <si>
    <t>704012-09-4244</t>
  </si>
  <si>
    <t>Bustier Shirt, GOTS - black - 42/44</t>
  </si>
  <si>
    <t>704012-09-4648</t>
  </si>
  <si>
    <t>Bustier Shirt, GOTS - black - 46/48</t>
  </si>
  <si>
    <t>704040-091-3436</t>
  </si>
  <si>
    <t>Long-shirt, sleeveless, GOTS - light grey mélange - 34/36</t>
  </si>
  <si>
    <t>704040-091-3840</t>
  </si>
  <si>
    <t>Long-shirt, sleeveless, GOTS - light grey mélange - 38/40</t>
  </si>
  <si>
    <t>704040-091-4244</t>
  </si>
  <si>
    <t>Long-shirt, sleeveless, GOTS - light grey mélange - 42/44</t>
  </si>
  <si>
    <t>704040-091-4648</t>
  </si>
  <si>
    <t>Long-shirt, sleeveless, GOTS - light grey mélange - 46/48</t>
  </si>
  <si>
    <t>704040-09-3436</t>
  </si>
  <si>
    <t>Long-shirt, sleeveless, GOTS - black - 34/36</t>
  </si>
  <si>
    <t>704040-09-3840</t>
  </si>
  <si>
    <t>Long-shirt, sleeveless, GOTS - black - 38/40</t>
  </si>
  <si>
    <t>704040-09-4244</t>
  </si>
  <si>
    <t>Long-shirt, sleeveless, GOTS - black - 42/44</t>
  </si>
  <si>
    <t>704040-09-4648</t>
  </si>
  <si>
    <t>Long-shirt, sleeveless, GOTS - black - 46/48</t>
  </si>
  <si>
    <t>704040-66E-3436</t>
  </si>
  <si>
    <t>Long-shirt, sleeveless, GOTS - mauve - 34/36</t>
  </si>
  <si>
    <t>704040-66E-3840</t>
  </si>
  <si>
    <t>Long-shirt, sleeveless, GOTS - mauve - 38/40</t>
  </si>
  <si>
    <t>704040-66E-4244</t>
  </si>
  <si>
    <t>Long-shirt, sleeveless, GOTS - mauve - 42/44</t>
  </si>
  <si>
    <t>704040-66E-4648</t>
  </si>
  <si>
    <t>Long-shirt, sleeveless, GOTS - mauve - 46/48</t>
  </si>
  <si>
    <t>704050-33-3436</t>
  </si>
  <si>
    <t>Ladies' top, with lace - navy-blue - 34/36</t>
  </si>
  <si>
    <t>704050-33-3840</t>
  </si>
  <si>
    <t>Ladies' top, with lace - navy-blue - 38/40</t>
  </si>
  <si>
    <t>704050-33-4244</t>
  </si>
  <si>
    <t>Ladies' top, with lace - navy-blue - 42/44</t>
  </si>
  <si>
    <t>704050-33-4648</t>
  </si>
  <si>
    <t>Ladies' top, with lace - navy-blue - 46/48</t>
  </si>
  <si>
    <t>704070-09-3436</t>
  </si>
  <si>
    <t>Ladies' shirt, sleeveless, with lace - black - 34/36</t>
  </si>
  <si>
    <t>704070-09-3840</t>
  </si>
  <si>
    <t>Ladies' shirt, sleeveless, with lace - black - 38/40</t>
  </si>
  <si>
    <t>704070-09-4244</t>
  </si>
  <si>
    <t>Ladies' shirt, sleeveless, with lace - black - 42/44</t>
  </si>
  <si>
    <t>704070-09-4648</t>
  </si>
  <si>
    <t>Ladies' shirt, sleeveless, with lace - black - 46/48</t>
  </si>
  <si>
    <t>704191-091-3436</t>
  </si>
  <si>
    <t>Nursing top, GOTS - light grey mélange - 34/36</t>
  </si>
  <si>
    <t>704191-091-3840</t>
  </si>
  <si>
    <t>Nursing top, GOTS - light grey mélange - 38/40</t>
  </si>
  <si>
    <t>704191-091-4244</t>
  </si>
  <si>
    <t>Nursing top, GOTS - light grey mélange - 42/44</t>
  </si>
  <si>
    <t>704191-091-4648</t>
  </si>
  <si>
    <t>Nursing top, GOTS - light grey mélange - 46/48</t>
  </si>
  <si>
    <t>704191-09-3436</t>
  </si>
  <si>
    <t>Nursing top, GOTS - black - 34/36</t>
  </si>
  <si>
    <t>704191-09-3840</t>
  </si>
  <si>
    <t>Nursing top, GOTS - black - 38/40</t>
  </si>
  <si>
    <t>704191-09-4244</t>
  </si>
  <si>
    <t>Nursing top, GOTS - black - 42/44</t>
  </si>
  <si>
    <t>704191-09-4648</t>
  </si>
  <si>
    <t>Nursing top, GOTS - black - 46/48</t>
  </si>
  <si>
    <t>704410-091-4648</t>
  </si>
  <si>
    <t>Men's polo-neck, long sleeved, GOTS - light grey mélange - 46/48</t>
  </si>
  <si>
    <t>704410-091-5052</t>
  </si>
  <si>
    <t>Men's polo-neck, long sleeved, GOTS - light grey mélange - 50/52</t>
  </si>
  <si>
    <t>704410-091-5456</t>
  </si>
  <si>
    <t>Men's polo-neck, long sleeved, GOTS - light grey mélange - 54/56</t>
  </si>
  <si>
    <t>704410-09-4648</t>
  </si>
  <si>
    <t>Men's polo-neck, long sleeved, GOTS - black - 46/48</t>
  </si>
  <si>
    <t>704410-09-5052</t>
  </si>
  <si>
    <t>Men's polo-neck, long sleeved, GOTS - black - 50/52</t>
  </si>
  <si>
    <t>704410-09-5456</t>
  </si>
  <si>
    <t>Men's polo-neck, long sleeved, GOTS - black - 54/56</t>
  </si>
  <si>
    <t>704411-091-3436</t>
  </si>
  <si>
    <t>Ladies' polo-neck, long sleeved, GOTS - light grey mélange - 34/36</t>
  </si>
  <si>
    <t>704411-091-3840</t>
  </si>
  <si>
    <t>Ladies' polo-neck, long sleeved, GOTS - light grey mélange - 38/40</t>
  </si>
  <si>
    <t>704411-091-4244</t>
  </si>
  <si>
    <t>Ladies' polo-neck, long sleeved, GOTS - light grey mélange - 42/44</t>
  </si>
  <si>
    <t>704411-091-4648</t>
  </si>
  <si>
    <t>Ladies' polo-neck, long sleeved, GOTS - light grey mélange - 46/48</t>
  </si>
  <si>
    <t>704411-09-3436</t>
  </si>
  <si>
    <t>Ladies' polo-neck, long sleeved, GOTS - black - 34/36</t>
  </si>
  <si>
    <t>704411-09-3840</t>
  </si>
  <si>
    <t>Ladies' polo-neck, long sleeved, GOTS - black - 38/40</t>
  </si>
  <si>
    <t>704411-09-4244</t>
  </si>
  <si>
    <t>Ladies' polo-neck, long sleeved, GOTS - black - 42/44</t>
  </si>
  <si>
    <t>704411-09-4648</t>
  </si>
  <si>
    <t>Ladies' polo-neck, long sleeved, GOTS - black - 46/48</t>
  </si>
  <si>
    <t>704411-66E-3436</t>
  </si>
  <si>
    <t>Ladies' polo-neck, long sleeved, GOTS - mallow - 34/36</t>
  </si>
  <si>
    <t>704411-66E-3840</t>
  </si>
  <si>
    <t>Ladies' polo-neck, long sleeved, GOTS - mallow - 38/40</t>
  </si>
  <si>
    <t>704411-66E-4244</t>
  </si>
  <si>
    <t>Ladies' polo-neck, long sleeved, GOTS - mallow - 42/44</t>
  </si>
  <si>
    <t>704411-66E-4648</t>
  </si>
  <si>
    <t>Ladies' polo-neck, long sleeved, GOTS - mallow - 46/48</t>
  </si>
  <si>
    <t>704441-09-3436</t>
  </si>
  <si>
    <t>Ladies' cardigan, GOTS - black - 34/36</t>
  </si>
  <si>
    <t>704441-09-3840</t>
  </si>
  <si>
    <t>Ladies' cardigan, GOTS - black - 38/40</t>
  </si>
  <si>
    <t>704441-09-4244</t>
  </si>
  <si>
    <t>Ladies' cardigan, GOTS - black - 42/44</t>
  </si>
  <si>
    <t>704441-09-4648</t>
  </si>
  <si>
    <t>Ladies' cardigan, GOTS - black - 46/48</t>
  </si>
  <si>
    <t>704441-33-3436</t>
  </si>
  <si>
    <t>Ladies' cardigan, GOTS - navy-blue - 34/36</t>
  </si>
  <si>
    <t>704441-33-3840</t>
  </si>
  <si>
    <t>Ladies' cardigan, GOTS - navy-blue - 38/40</t>
  </si>
  <si>
    <t>704441-33-4244</t>
  </si>
  <si>
    <t>Ladies' cardigan, GOTS - navy-blue - 42/44</t>
  </si>
  <si>
    <t>704441-33-4648</t>
  </si>
  <si>
    <t>Ladies' cardigan, GOTS - navy-blue - 46/48</t>
  </si>
  <si>
    <t>704441-66E-3436</t>
  </si>
  <si>
    <t>Ladies' cardigan, GOTS - mauve - 34/36</t>
  </si>
  <si>
    <t>704441-66E-3840</t>
  </si>
  <si>
    <t>Ladies' cardigan, GOTS - mauve - 38/40</t>
  </si>
  <si>
    <t>704441-66E-4244</t>
  </si>
  <si>
    <t>Ladies' cardigan, GOTS - mauve - 42/44</t>
  </si>
  <si>
    <t>704441-66E-4648</t>
  </si>
  <si>
    <t>Ladies' cardigan, GOTS - mauve - 46/48</t>
  </si>
  <si>
    <t>704500-01-104</t>
  </si>
  <si>
    <t>Children's leggings, GOTS - natural - 104</t>
  </si>
  <si>
    <t>704500-01-116</t>
  </si>
  <si>
    <t>Children's leggings, GOTS - natural - 116</t>
  </si>
  <si>
    <t>704500-01-128</t>
  </si>
  <si>
    <t>Children's leggings, GOTS - natural - 128</t>
  </si>
  <si>
    <t>704500-01-140</t>
  </si>
  <si>
    <t>Children's leggings, GOTS - natural - 140</t>
  </si>
  <si>
    <t>704500-01-152</t>
  </si>
  <si>
    <t>Children's leggings, GOTS - natural - 152</t>
  </si>
  <si>
    <t>704500-01-164</t>
  </si>
  <si>
    <t>Children's leggings, GOTS - natural - 164</t>
  </si>
  <si>
    <t>704500-01-176</t>
  </si>
  <si>
    <t>Children's leggings, GOTS - natural - 176</t>
  </si>
  <si>
    <t>704500-01-92</t>
  </si>
  <si>
    <t>Children's leggings, GOTS - natural - 92</t>
  </si>
  <si>
    <t>704500-04-104</t>
  </si>
  <si>
    <t>Children's leggings, GOTS - orchid - 104</t>
  </si>
  <si>
    <t>704500-04-116</t>
  </si>
  <si>
    <t>Children's leggings, GOTS - orchid - 116</t>
  </si>
  <si>
    <t>704500-04-128</t>
  </si>
  <si>
    <t>Children's leggings, GOTS - orchid - 128</t>
  </si>
  <si>
    <t>704500-04-140</t>
  </si>
  <si>
    <t>Children's leggings, GOTS - orchid - 140</t>
  </si>
  <si>
    <t>704500-04-152</t>
  </si>
  <si>
    <t>Children's leggings, GOTS - orchid - 152</t>
  </si>
  <si>
    <t>704500-04-164</t>
  </si>
  <si>
    <t>Children's leggings, GOTS - orchid - 164</t>
  </si>
  <si>
    <t>704500-04-176</t>
  </si>
  <si>
    <t>Children's leggings, GOTS - orchid - 176</t>
  </si>
  <si>
    <t>704500-04-92</t>
  </si>
  <si>
    <t>Children's leggings, GOTS - orchid - 92</t>
  </si>
  <si>
    <t>704500-091-104</t>
  </si>
  <si>
    <t>Children's leggings, GOTS - light grey mélange - 104</t>
  </si>
  <si>
    <t>704500-091-116</t>
  </si>
  <si>
    <t>Children's leggings, GOTS - light grey mélange - 116</t>
  </si>
  <si>
    <t>704500-091-128</t>
  </si>
  <si>
    <t>Children's leggings, GOTS - light grey mélange - 128</t>
  </si>
  <si>
    <t>704500-091-140</t>
  </si>
  <si>
    <t>Children's leggings, GOTS - light grey mélange - 140</t>
  </si>
  <si>
    <t>704500-091-152</t>
  </si>
  <si>
    <t>Children's leggings, GOTS - light grey mélange - 152</t>
  </si>
  <si>
    <t>704500-091-164</t>
  </si>
  <si>
    <t>Children's leggings, GOTS - light grey mélange - 164</t>
  </si>
  <si>
    <t>704500-091-176</t>
  </si>
  <si>
    <t>Children's leggings, GOTS - light grey mélange - 176</t>
  </si>
  <si>
    <t>704500-091-92</t>
  </si>
  <si>
    <t>Children's leggings, GOTS - light grey mélange - 92</t>
  </si>
  <si>
    <t>704500-33-104</t>
  </si>
  <si>
    <t>Children's leggings, GOTS - navy-blue - 104</t>
  </si>
  <si>
    <t>704500-33-116</t>
  </si>
  <si>
    <t>Children's leggings, GOTS - navy-blue - 116</t>
  </si>
  <si>
    <t>704500-33-128</t>
  </si>
  <si>
    <t>Children's leggings, GOTS - navy-blue - 128</t>
  </si>
  <si>
    <t>704500-33-140</t>
  </si>
  <si>
    <t>Children's leggings, GOTS - navy-blue - 140</t>
  </si>
  <si>
    <t>704500-33-152</t>
  </si>
  <si>
    <t>Children's leggings, GOTS - navy-blue - 152</t>
  </si>
  <si>
    <t>704500-33-164</t>
  </si>
  <si>
    <t>Children's leggings, GOTS - navy-blue - 164</t>
  </si>
  <si>
    <t>704500-33-176</t>
  </si>
  <si>
    <t>Children's leggings, GOTS - navy-blue - 176</t>
  </si>
  <si>
    <t>704500-33-92</t>
  </si>
  <si>
    <t>Children's leggings, GOTS - navy-blue - 92</t>
  </si>
  <si>
    <t>704500-43E-104</t>
  </si>
  <si>
    <t>Children's leggings, GOTS - olive - 104</t>
  </si>
  <si>
    <t>704500-43E-116</t>
  </si>
  <si>
    <t>Children's leggings, GOTS - olive - 116</t>
  </si>
  <si>
    <t>704500-43E-128</t>
  </si>
  <si>
    <t>Children's leggings, GOTS - olive - 128</t>
  </si>
  <si>
    <t>704500-43E-140</t>
  </si>
  <si>
    <t>Children's leggings, GOTS - olive - 140</t>
  </si>
  <si>
    <t>704500-43E-152</t>
  </si>
  <si>
    <t>Children's leggings, GOTS - olive - 152</t>
  </si>
  <si>
    <t>704500-43E-164</t>
  </si>
  <si>
    <t>Children's leggings, GOTS - olive - 164</t>
  </si>
  <si>
    <t>704500-43E-176</t>
  </si>
  <si>
    <t>Children's leggings, GOTS - olive - 176</t>
  </si>
  <si>
    <t>704500-43E-92</t>
  </si>
  <si>
    <t>Children's leggings, GOTS - olive - 92</t>
  </si>
  <si>
    <t>704500-52E-104</t>
  </si>
  <si>
    <t>Children's leggings, GOTS - copper - 104</t>
  </si>
  <si>
    <t>704500-52E-116</t>
  </si>
  <si>
    <t>Children's leggings, GOTS - copper - 116</t>
  </si>
  <si>
    <t>704500-52E-128</t>
  </si>
  <si>
    <t>Children's leggings, GOTS - copper - 128</t>
  </si>
  <si>
    <t>704500-52E-140</t>
  </si>
  <si>
    <t>Children's leggings, GOTS - copper - 140</t>
  </si>
  <si>
    <t>704500-52E-152</t>
  </si>
  <si>
    <t>Children's leggings, GOTS - copper - 152</t>
  </si>
  <si>
    <t>704500-52E-164</t>
  </si>
  <si>
    <t>Children's leggings, GOTS - copper - 164</t>
  </si>
  <si>
    <t>704500-52E-176</t>
  </si>
  <si>
    <t>Children's leggings, GOTS - copper - 176</t>
  </si>
  <si>
    <t>704500-52E-92</t>
  </si>
  <si>
    <t>Children's leggings, GOTS - copper - 92</t>
  </si>
  <si>
    <t>704500-75-104</t>
  </si>
  <si>
    <t>Children's leggings, GOTS - walnut - 104</t>
  </si>
  <si>
    <t>704500-75-116</t>
  </si>
  <si>
    <t>Children's leggings, GOTS - walnut - 116</t>
  </si>
  <si>
    <t>704500-75-128</t>
  </si>
  <si>
    <t>Children's leggings, GOTS - walnut - 128</t>
  </si>
  <si>
    <t>704500-75-140</t>
  </si>
  <si>
    <t>Children's leggings, GOTS - walnut - 140</t>
  </si>
  <si>
    <t>704500-75-152</t>
  </si>
  <si>
    <t>Children's leggings, GOTS - walnut - 152</t>
  </si>
  <si>
    <t>704500-75-164</t>
  </si>
  <si>
    <t>Children's leggings, GOTS - walnut - 164</t>
  </si>
  <si>
    <t>704500-75-176</t>
  </si>
  <si>
    <t>Children's leggings, GOTS - walnut - 176</t>
  </si>
  <si>
    <t>704500-75-92</t>
  </si>
  <si>
    <t>Children's leggings, GOTS - walnut - 92</t>
  </si>
  <si>
    <t>704800-01-4648</t>
  </si>
  <si>
    <t>704800-01-5052</t>
  </si>
  <si>
    <t>704800-01-5456</t>
  </si>
  <si>
    <t>704800-75-4648</t>
  </si>
  <si>
    <t>Men's shirt, short sleeved, GOTS - walnut - 46/48</t>
  </si>
  <si>
    <t>704800-75-5052</t>
  </si>
  <si>
    <t>Men's shirt, short sleeved, GOTS - walnut - 50/52</t>
  </si>
  <si>
    <t>704800-75-5456</t>
  </si>
  <si>
    <t>Men's shirt, short sleeved, GOTS - walnut - 54/56</t>
  </si>
  <si>
    <t>704805-091-4648</t>
  </si>
  <si>
    <t>Men's shirt, short sleeved, GOTS - light grey mélange - 46/48</t>
  </si>
  <si>
    <t>704805-091-5052</t>
  </si>
  <si>
    <t>Men's shirt, short sleeved, GOTS - light grey mélange - 50/52</t>
  </si>
  <si>
    <t>704805-091-5456</t>
  </si>
  <si>
    <t>Men's shirt, short sleeved, GOTS - light grey mélange - 54/56</t>
  </si>
  <si>
    <t>704805-09-4648</t>
  </si>
  <si>
    <t>Men's shirt, short sleeved, GOTS - black - 46/48</t>
  </si>
  <si>
    <t>704805-09-5052</t>
  </si>
  <si>
    <t>Men's shirt, short sleeved, GOTS - black - 50/52</t>
  </si>
  <si>
    <t>704805-09-5456</t>
  </si>
  <si>
    <t>Men's shirt, short sleeved, GOTS - black - 54/56</t>
  </si>
  <si>
    <t>704805-33-4648</t>
  </si>
  <si>
    <t>Men's shirt, short sleeved, GOTS - navy-blue - 46/48</t>
  </si>
  <si>
    <t>704805-33-5052</t>
  </si>
  <si>
    <t>Men's shirt, short sleeved, GOTS - navy-blue - 50/52</t>
  </si>
  <si>
    <t>704805-33-5456</t>
  </si>
  <si>
    <t>Men's shirt, short sleeved, GOTS - navy-blue - 54/56</t>
  </si>
  <si>
    <t>704805-43E-4648</t>
  </si>
  <si>
    <t>Men's shirt, short sleeved, GOTS - olive - 46/48</t>
  </si>
  <si>
    <t>704805-43E-5052</t>
  </si>
  <si>
    <t>Men's shirt, short sleeved, GOTS - olive - 50/52</t>
  </si>
  <si>
    <t>704805-43E-5456</t>
  </si>
  <si>
    <t>Men's shirt, short sleeved, GOTS - olive - 54/56</t>
  </si>
  <si>
    <t>704805-52E-4648</t>
  </si>
  <si>
    <t>Men's shirt, short sleeved, GOTS - copper - 46/48</t>
  </si>
  <si>
    <t>704805-52E-5052</t>
  </si>
  <si>
    <t>Men's shirt, short sleeved, GOTS - copper - 50/52</t>
  </si>
  <si>
    <t>704805-52E-5456</t>
  </si>
  <si>
    <t>Men's shirt, short sleeved, GOTS - copper - 54/56</t>
  </si>
  <si>
    <t>704810-01-4648</t>
  </si>
  <si>
    <t>704810-01-5052</t>
  </si>
  <si>
    <t>704810-01-5456</t>
  </si>
  <si>
    <t>704810-75-4648</t>
  </si>
  <si>
    <t>Men's shirt, long sleeved, GOTS - walnut - 46/48</t>
  </si>
  <si>
    <t>704810-75-5052</t>
  </si>
  <si>
    <t>Men's shirt, long sleeved, GOTS - walnut - 50/52</t>
  </si>
  <si>
    <t>704810-75-5456</t>
  </si>
  <si>
    <t>Men's shirt, long sleeved, GOTS - walnut - 54/56</t>
  </si>
  <si>
    <t>704815-091-4648</t>
  </si>
  <si>
    <t>Men's shirt, long sleeved, GOTS - light grey mélange - 46/48</t>
  </si>
  <si>
    <t>704815-091-5052</t>
  </si>
  <si>
    <t>Men's shirt, long sleeved, GOTS - light grey mélange - 50/52</t>
  </si>
  <si>
    <t>704815-091-5456</t>
  </si>
  <si>
    <t>Men's shirt, long sleeved, GOTS - light grey mélange - 54/56</t>
  </si>
  <si>
    <t>704815-09-4648</t>
  </si>
  <si>
    <t>Men's shirt, long sleeved, GOTS - black - 46/48</t>
  </si>
  <si>
    <t>704815-09-5052</t>
  </si>
  <si>
    <t>Men's shirt, long sleeved, GOTS - black - 50/52</t>
  </si>
  <si>
    <t>704815-09-5456</t>
  </si>
  <si>
    <t>Men's shirt, long sleeved, GOTS - black - 54/56</t>
  </si>
  <si>
    <t>704815-33-4648</t>
  </si>
  <si>
    <t>Men's shirt, long sleeved, GOTS - navy-blue - 46/48</t>
  </si>
  <si>
    <t>704815-33-5052</t>
  </si>
  <si>
    <t>Men's shirt, long sleeved, GOTS - navy-blue - 50/52</t>
  </si>
  <si>
    <t>704815-33-5456</t>
  </si>
  <si>
    <t>Men's shirt, long sleeved, GOTS - navy-blue - 54/56</t>
  </si>
  <si>
    <t>704815-43E-4648</t>
  </si>
  <si>
    <t>Men's shirt, long sleeved, GOTS - olive - 46/48</t>
  </si>
  <si>
    <t>704815-43E-5052</t>
  </si>
  <si>
    <t>Men's shirt, long sleeved, GOTS - olive - 50/52</t>
  </si>
  <si>
    <t>704815-43E-5456</t>
  </si>
  <si>
    <t>Men's shirt, long sleeved, GOTS - olive - 54/56</t>
  </si>
  <si>
    <t>704815-52E-4648</t>
  </si>
  <si>
    <t>Men's shirt, long sleeved, GOTS - copper - 46/48</t>
  </si>
  <si>
    <t>704815-52E-5052</t>
  </si>
  <si>
    <t>Men's shirt, long sleeved, GOTS</t>
  </si>
  <si>
    <t>704815-52E-5456</t>
  </si>
  <si>
    <t>Men's shirt, long sleeved, GOTS - copper - 54/56</t>
  </si>
  <si>
    <t>704870-01-3436</t>
  </si>
  <si>
    <t>Ladies' shirt, short sleeved, GOTS - natural - 34/36</t>
  </si>
  <si>
    <t>704870-01-3840</t>
  </si>
  <si>
    <t>704870-01-4244</t>
  </si>
  <si>
    <t>704870-01-4648</t>
  </si>
  <si>
    <t>704870-091-3436</t>
  </si>
  <si>
    <t>Ladies' shirt, short sleeved, GOTS - light grey mélange - 34/36</t>
  </si>
  <si>
    <t>704870-091-3840</t>
  </si>
  <si>
    <t>Ladies' shirt, short sleeved, GOTS - light grey mélange - 38/40</t>
  </si>
  <si>
    <t>704870-091-4244</t>
  </si>
  <si>
    <t>Ladies' shirt, short sleeved, GOTS - light grey mélange - 42/44</t>
  </si>
  <si>
    <t>704870-091-4648</t>
  </si>
  <si>
    <t>Ladies' shirt, short sleeved, GOTS - light grey mélange - 46/48</t>
  </si>
  <si>
    <t>704870-09-3436</t>
  </si>
  <si>
    <t>Ladies' shirt, short sleeved, GOTS - black - 34/36</t>
  </si>
  <si>
    <t>704870-09-3840</t>
  </si>
  <si>
    <t>Ladies' shirt, short sleeved, GOTS - black - 38/40</t>
  </si>
  <si>
    <t>704870-09-4244</t>
  </si>
  <si>
    <t>Ladies' shirt, short sleeved, GOTS - black - 42/44</t>
  </si>
  <si>
    <t>704870-09-4648</t>
  </si>
  <si>
    <t>Ladies' shirt, short sleeved, GOTS - black - 46/48</t>
  </si>
  <si>
    <t>704870-33-3436</t>
  </si>
  <si>
    <t>Ladies' shirt, short sleeved, GOTS - navy-blue - 34/36</t>
  </si>
  <si>
    <t>704870-33-3840</t>
  </si>
  <si>
    <t>Ladies' shirt, short sleeved, GOTS - navy-blue - 38/40</t>
  </si>
  <si>
    <t>704870-33-4244</t>
  </si>
  <si>
    <t>Ladies' shirt, short sleeved, GOTS - navy-blue - 42/44</t>
  </si>
  <si>
    <t>704870-33-4648</t>
  </si>
  <si>
    <t>Ladies' shirt, short sleeved, GOTS - navy-blue - 46/48</t>
  </si>
  <si>
    <t>704870-43E-3436</t>
  </si>
  <si>
    <t>Ladies' shirt, short sleeved, GOTS - olive - 34/36</t>
  </si>
  <si>
    <t>704870-43E-3840</t>
  </si>
  <si>
    <t>Ladies' shirt, short sleeved, GOTS - olive - 38/40</t>
  </si>
  <si>
    <t>704870-43E-4244</t>
  </si>
  <si>
    <t>Ladies' shirt, short sleeved, GOTS - olive - 42/44</t>
  </si>
  <si>
    <t>704870-43E-4648</t>
  </si>
  <si>
    <t>Ladies' shirt, short sleeved, GOTS - olive - 46/48</t>
  </si>
  <si>
    <t>704870-52E-3436</t>
  </si>
  <si>
    <t>Ladies' shirt, short sleeved, GOTS - copper - 34/36</t>
  </si>
  <si>
    <t>704870-52E-3840</t>
  </si>
  <si>
    <t>Ladies' shirt, short sleeved, GOTS - copper - 38/40</t>
  </si>
  <si>
    <t>704870-52E-4244</t>
  </si>
  <si>
    <t>Ladies' shirt, short sleeved, GOTS - copper - 42/44</t>
  </si>
  <si>
    <t>704870-52E-4648</t>
  </si>
  <si>
    <t>Ladies' shirt, short sleeved, GOTS - copper - 46/48</t>
  </si>
  <si>
    <t>704870-66E-3436</t>
  </si>
  <si>
    <t>Ladies' shirt, short sleeved, GOTS - mauve - 34/36</t>
  </si>
  <si>
    <t>704870-66E-3840</t>
  </si>
  <si>
    <t>Ladies' shirt, short sleeved, GOTS - mauve - 38/40</t>
  </si>
  <si>
    <t>704870-66E-4244</t>
  </si>
  <si>
    <t>Ladies' shirt, short sleeved, GOTS - mauve - 42/44</t>
  </si>
  <si>
    <t>704870-66E-4648</t>
  </si>
  <si>
    <t>Ladies' shirt, short sleeved, GOTS - mauve - 46/48</t>
  </si>
  <si>
    <t>704870-75-3436</t>
  </si>
  <si>
    <t>Ladies' shirt, short sleeved, GOTS - walnut - 34/36</t>
  </si>
  <si>
    <t>704870-75-3840</t>
  </si>
  <si>
    <t>Ladies' shirt, short sleeved, GOTS - walnut - 38/40</t>
  </si>
  <si>
    <t>704870-75-4244</t>
  </si>
  <si>
    <t>Ladies' shirt, short sleeved, GOTS - walnut - 42/44</t>
  </si>
  <si>
    <t>704870-75-4648</t>
  </si>
  <si>
    <t>Ladies' shirt, short sleeved, GOTS - walnut - 46/48</t>
  </si>
  <si>
    <t>704890-09-3436</t>
  </si>
  <si>
    <t>Ladies' shirt, long sleeved, with lace - black - 34/36</t>
  </si>
  <si>
    <t>704890-09-3840</t>
  </si>
  <si>
    <t>Ladies' shirt, long sleeved, with lace - black - 38/40</t>
  </si>
  <si>
    <t>704890-09-4244</t>
  </si>
  <si>
    <t>Ladies' shirt, long sleeved, with lace - black - 42/44</t>
  </si>
  <si>
    <t>704890-09-4648</t>
  </si>
  <si>
    <t>Ladies' shirt, long sleeved, with lace - black - 46/48</t>
  </si>
  <si>
    <t>704895-33-3436</t>
  </si>
  <si>
    <t>Ladies' shirt, long sleeved, with lace - navy-blue - 34/36</t>
  </si>
  <si>
    <t>704895-33-3840</t>
  </si>
  <si>
    <t>Ladies' shirt, long sleeved, with lace - navy-blue - 38/40</t>
  </si>
  <si>
    <t>704895-33-4244</t>
  </si>
  <si>
    <t>Ladies' shirt, long sleeved, with lace - navy-blue - 42/44</t>
  </si>
  <si>
    <t>704895-33-4648</t>
  </si>
  <si>
    <t>Ladies' shirt, long sleeved, with lace - navy-blue - 46/48</t>
  </si>
  <si>
    <t>704952-33-3436</t>
  </si>
  <si>
    <t>Longshirt, GOTS - navy-blue - 34/36</t>
  </si>
  <si>
    <t>704952-33-3840</t>
  </si>
  <si>
    <t>Longshirt, GOTS - navy-blue - 38/40</t>
  </si>
  <si>
    <t>704952-33-4244</t>
  </si>
  <si>
    <t>Longshirt, GOTS - navy-blue - 42/44</t>
  </si>
  <si>
    <t>704952-33-4648</t>
  </si>
  <si>
    <t>Longshirt, GOTS - navy-blue - 46/48</t>
  </si>
  <si>
    <t>704952-66E-3436</t>
  </si>
  <si>
    <t>Longshirt, GOTS - mallow - 34/36</t>
  </si>
  <si>
    <t>704952-66E-3840</t>
  </si>
  <si>
    <t>Longshirt, GOTS - mallow - 38/40</t>
  </si>
  <si>
    <t>704952-66E-4244</t>
  </si>
  <si>
    <t>Longshirt, GOTS - mallow - 42/44</t>
  </si>
  <si>
    <t>704952-66E-4648</t>
  </si>
  <si>
    <t>Longshirt, GOTS - mallow - 46/48</t>
  </si>
  <si>
    <t>704970-01-3436</t>
  </si>
  <si>
    <t>Ladies' shirt, long sleeved, GOTS - natural - 34/36</t>
  </si>
  <si>
    <t>704970-01-3840</t>
  </si>
  <si>
    <t>704970-01-4244</t>
  </si>
  <si>
    <t>704970-01-4648</t>
  </si>
  <si>
    <t>704970-091-3436</t>
  </si>
  <si>
    <t>Ladies' shirt, long sleeved, GOTS - light grey mélange - 34/36</t>
  </si>
  <si>
    <t>704970-091-3840</t>
  </si>
  <si>
    <t>Ladies' shirt, long sleeved, GOTS - light grey mélange - 38/40</t>
  </si>
  <si>
    <t>704970-091-4244</t>
  </si>
  <si>
    <t>Ladies' shirt, long sleeved, GOTS - light grey mélange - 42/44</t>
  </si>
  <si>
    <t>704970-091-4648</t>
  </si>
  <si>
    <t>Ladies' shirt, long sleeved, GOTS - light grey mélange - 46/48</t>
  </si>
  <si>
    <t>704970-09-3436</t>
  </si>
  <si>
    <t>Ladies' shirt, long sleeved, GOTS - black - 34/36</t>
  </si>
  <si>
    <t>704970-09-3840</t>
  </si>
  <si>
    <t>Ladies' shirt, long sleeved, GOTS - black - 38/40</t>
  </si>
  <si>
    <t>704970-09-4244</t>
  </si>
  <si>
    <t>Ladies' shirt, long sleeved, GOTS - black - 42/44</t>
  </si>
  <si>
    <t>704970-09-4648</t>
  </si>
  <si>
    <t>Ladies' shirt, long sleeved, GOTS - black - 46/48</t>
  </si>
  <si>
    <t>704970-33-3436</t>
  </si>
  <si>
    <t>Ladies' shirt, long sleeved, GOTS - navy-blue - 34/36</t>
  </si>
  <si>
    <t>704970-33-3840</t>
  </si>
  <si>
    <t>Ladies' shirt, long sleeved, GOTS - navy-blue - 38/40</t>
  </si>
  <si>
    <t>704970-33-4244</t>
  </si>
  <si>
    <t>Ladies' shirt, long sleeved, GOTS - navy-blue - 42/44</t>
  </si>
  <si>
    <t>704970-33-4648</t>
  </si>
  <si>
    <t>Ladies' shirt, long sleeved, GOTS - navy-blue - 46/48</t>
  </si>
  <si>
    <t>704970-43E-3436</t>
  </si>
  <si>
    <t>Ladies' shirt, long sleeved, GOTS - olive - 34/36</t>
  </si>
  <si>
    <t>704970-43E-3840</t>
  </si>
  <si>
    <t>Ladies' shirt, long sleeved, GOTS - olive - 38/40</t>
  </si>
  <si>
    <t>704970-43E-4244</t>
  </si>
  <si>
    <t>Ladies' shirt, long sleeved, GOTS - olive - 42/44</t>
  </si>
  <si>
    <t>704970-43E-4648</t>
  </si>
  <si>
    <t>Ladies' shirt, long sleeved, GOTS - olive - 46/48</t>
  </si>
  <si>
    <t>704970-52E-3436</t>
  </si>
  <si>
    <t>Ladies' shirt, long sleeved, GOTS - copper - 34/36</t>
  </si>
  <si>
    <t>704970-52E-3840</t>
  </si>
  <si>
    <t>Ladies' shirt, long sleeved, GOTS - copper - 38/40</t>
  </si>
  <si>
    <t>704970-52E-4244</t>
  </si>
  <si>
    <t>Ladies' shirt, long sleeved, GOTS - copper - 42/44</t>
  </si>
  <si>
    <t>704970-52E-4648</t>
  </si>
  <si>
    <t>Ladies' shirt, long sleeved, GOTS - copper - 46/48</t>
  </si>
  <si>
    <t>704970-66E-3436</t>
  </si>
  <si>
    <t>Ladies' shirt, long sleeved, GOTS - mauve - 34/36</t>
  </si>
  <si>
    <t>704970-66E-3840</t>
  </si>
  <si>
    <t>Ladies' shirt, long sleeved, GOTS - mauve - 38/40</t>
  </si>
  <si>
    <t>704970-66E-4244</t>
  </si>
  <si>
    <t>Ladies' shirt, long sleeved, GOTS - mauve - 42/44</t>
  </si>
  <si>
    <t>704970-66E-4648</t>
  </si>
  <si>
    <t>Ladies' shirt, long sleeved, GOTS - mauve - 46/48</t>
  </si>
  <si>
    <t>704970-75-3436</t>
  </si>
  <si>
    <t>Ladies' shirt, long sleeved, GOTS - walnut - 34/36</t>
  </si>
  <si>
    <t>704970-75-3840</t>
  </si>
  <si>
    <t>Ladies' shirt, long sleeved, GOTS - walnut - 38/40</t>
  </si>
  <si>
    <t>704970-75-4244</t>
  </si>
  <si>
    <t>Ladies' shirt, long sleeved, GOTS - walnut - 42/44</t>
  </si>
  <si>
    <t>704970-75-4648</t>
  </si>
  <si>
    <t>Ladies' shirt, long sleeved, GOTS - walnut - 46/48</t>
  </si>
  <si>
    <t>705110-75-110116</t>
  </si>
  <si>
    <t>Baby-shirt, long sleeved, GOTS - walnut - 110/116</t>
  </si>
  <si>
    <t>705110-75-6268</t>
  </si>
  <si>
    <t>Baby-shirt, long sleeved, GOTS - walnut - 62/68</t>
  </si>
  <si>
    <t>705110-75-7480</t>
  </si>
  <si>
    <t>Baby-shirt, long sleeved, GOTS - walnut - 74/80</t>
  </si>
  <si>
    <t>705110-75-8692</t>
  </si>
  <si>
    <t>Baby-shirt, long sleeved, GOTS - walnut - 86/92</t>
  </si>
  <si>
    <t>705110-75-98104</t>
  </si>
  <si>
    <t>Baby-shirt, long sleeved, GOTS - walnut - 98/104</t>
  </si>
  <si>
    <t>705441-18E-104</t>
  </si>
  <si>
    <t>Children's cardigan, GOTS - saffron - 104</t>
  </si>
  <si>
    <t>18E</t>
  </si>
  <si>
    <t>saffron</t>
  </si>
  <si>
    <t>705441-18E-116</t>
  </si>
  <si>
    <t>Children's cardigan, GOTS - saffron - 116</t>
  </si>
  <si>
    <t>705441-18E-128</t>
  </si>
  <si>
    <t>Children's cardigan, GOTS - saffron - 128</t>
  </si>
  <si>
    <t>705441-18E-140</t>
  </si>
  <si>
    <t>Children's cardigan, GOTS - saffron - 140</t>
  </si>
  <si>
    <t>705441-18E-152</t>
  </si>
  <si>
    <t>Children's cardigan, GOTS - saffron - 152</t>
  </si>
  <si>
    <t>705441-18E-92</t>
  </si>
  <si>
    <t>Children's cardigan, GOTS - saffron - 92</t>
  </si>
  <si>
    <t>705441-33-104</t>
  </si>
  <si>
    <t>Children's cardigan, GOTS - navy-blue - 104</t>
  </si>
  <si>
    <t>705441-33-116</t>
  </si>
  <si>
    <t>Children's cardigan, GOTS - navy-blue - 116</t>
  </si>
  <si>
    <t>705441-33-128</t>
  </si>
  <si>
    <t>Children's cardigan, GOTS - navy-blue - 128</t>
  </si>
  <si>
    <t>705441-33-140</t>
  </si>
  <si>
    <t>Children's cardigan, GOTS - navy-blue - 140</t>
  </si>
  <si>
    <t>705441-33-152</t>
  </si>
  <si>
    <t>Children's cardigan, GOTS - navy-blue - 152</t>
  </si>
  <si>
    <t>705441-33-92</t>
  </si>
  <si>
    <t>Children's cardigan, GOTS - navy-blue - 92</t>
  </si>
  <si>
    <t>705441-52E-104</t>
  </si>
  <si>
    <t>Children's cardigan, GOTS - copper - 104</t>
  </si>
  <si>
    <t>705441-52E-116</t>
  </si>
  <si>
    <t>Children's cardigan, GOTS - copper - 116</t>
  </si>
  <si>
    <t>705441-52E-128</t>
  </si>
  <si>
    <t>Children's cardigan, GOTS - copper - 128</t>
  </si>
  <si>
    <t>705441-52E-140</t>
  </si>
  <si>
    <t>Children's cardigan, GOTS - copper - 140</t>
  </si>
  <si>
    <t>705441-52E-152</t>
  </si>
  <si>
    <t>Children's cardigan, GOTS - copper - 152</t>
  </si>
  <si>
    <t>705441-52E-92</t>
  </si>
  <si>
    <t>Children's cardigan, GOTS - copper - 92</t>
  </si>
  <si>
    <t>705503-0100E-110116</t>
  </si>
  <si>
    <t>Baby sweater, GOTS - natural (with print) - 110/116</t>
  </si>
  <si>
    <t>0100E</t>
  </si>
  <si>
    <t>natural (with print)</t>
  </si>
  <si>
    <t>705503-0100E-5056</t>
  </si>
  <si>
    <t>Baby sweater, GOTS - natural (with print) - 50/56</t>
  </si>
  <si>
    <t>705503-0100E-6268</t>
  </si>
  <si>
    <t>Baby sweater, GOTS - natural (with print) - 62/68</t>
  </si>
  <si>
    <t>705503-0100E-7480</t>
  </si>
  <si>
    <t>Baby sweater, GOTS - natural (with print) - 74/80</t>
  </si>
  <si>
    <t>705503-0100E-8692</t>
  </si>
  <si>
    <t>Baby sweater, GOTS - natural (with print) - 86/92</t>
  </si>
  <si>
    <t>705503-0100E-98104</t>
  </si>
  <si>
    <t>Baby sweater, GOTS - natural (with print) - 98/104</t>
  </si>
  <si>
    <t>705515-43E-110116</t>
  </si>
  <si>
    <t>Baby tunic, GOTS - olive - 110/116</t>
  </si>
  <si>
    <t>705515-43E-6268</t>
  </si>
  <si>
    <t>Baby tunic, GOTS - olive - 62/68</t>
  </si>
  <si>
    <t>705515-43E-7480</t>
  </si>
  <si>
    <t>Baby tunic, GOTS - olive - 74/80</t>
  </si>
  <si>
    <t>705515-43E-8692</t>
  </si>
  <si>
    <t>Baby tunic, GOTS - olive - 86/92</t>
  </si>
  <si>
    <t>705515-43E-98104</t>
  </si>
  <si>
    <t>Baby tunic, GOTS - olive - 98/104</t>
  </si>
  <si>
    <t>705515-52E-110116</t>
  </si>
  <si>
    <t>Baby tunic, GOTS - copper - 110/116</t>
  </si>
  <si>
    <t>705515-52E-6268</t>
  </si>
  <si>
    <t>Baby tunic, GOTS - copper - 62/68</t>
  </si>
  <si>
    <t>705515-52E-7480</t>
  </si>
  <si>
    <t>Baby tunic, GOTS - copper - 74/80</t>
  </si>
  <si>
    <t>705515-52E-8692</t>
  </si>
  <si>
    <t>Baby tunic, GOTS - copper - 86/92</t>
  </si>
  <si>
    <t>705515-52E-98104</t>
  </si>
  <si>
    <t>Baby tunic, GOTS - copper - 98/104</t>
  </si>
  <si>
    <t>705533-43E-110116</t>
  </si>
  <si>
    <t>Baby shirt, with button tab, GOTS - olive - 110/116</t>
  </si>
  <si>
    <t>705533-43E-6268</t>
  </si>
  <si>
    <t>Baby shirt, with button tab, GOTS - olive - 62/68</t>
  </si>
  <si>
    <t>705533-43E-7480</t>
  </si>
  <si>
    <t>Baby shirt, with button tab, GOTS - olive - 74/80</t>
  </si>
  <si>
    <t>705533-43E-8692</t>
  </si>
  <si>
    <t>Baby shirt, with button tab, GOTS - olive - 86/92</t>
  </si>
  <si>
    <t>705533-43E-98104</t>
  </si>
  <si>
    <t>Baby shirt, with button tab, GOTS - olive - 98/104</t>
  </si>
  <si>
    <t>705533-52E-110116</t>
  </si>
  <si>
    <t>Baby shirt, with button tab, GOTS - copper - 110/116</t>
  </si>
  <si>
    <t>705533-52E-6268</t>
  </si>
  <si>
    <t>Baby shirt, with button tab, GOTS - copper - 62/68</t>
  </si>
  <si>
    <t>705533-52E-7480</t>
  </si>
  <si>
    <t>Baby shirt, with button tab, GOTS - copper - 74/80</t>
  </si>
  <si>
    <t>705533-52E-8692</t>
  </si>
  <si>
    <t>Baby shirt, with button tab, GOTS - copper - 86/92</t>
  </si>
  <si>
    <t>705533-52E-98104</t>
  </si>
  <si>
    <t>Baby shirt, with button tab, GOTS - copper - 98/104</t>
  </si>
  <si>
    <t>705535-04-110116</t>
  </si>
  <si>
    <t>Baby sweater, GOTS - orchid - 110/116</t>
  </si>
  <si>
    <t>705535-04-6268</t>
  </si>
  <si>
    <t>Baby sweater, GOTS - orchid - 62/68</t>
  </si>
  <si>
    <t>705535-04-7480</t>
  </si>
  <si>
    <t>Baby sweater, GOTS - orchid - 74/80</t>
  </si>
  <si>
    <t>705535-04-8692</t>
  </si>
  <si>
    <t>Baby sweater, GOTS - orchid - 86/92</t>
  </si>
  <si>
    <t>705535-04-98104</t>
  </si>
  <si>
    <t>Baby sweater, GOTS - orchid - 98/104</t>
  </si>
  <si>
    <t>705535-33-110116</t>
  </si>
  <si>
    <t>Baby sweater, GOTS - navy-blue - 110/116</t>
  </si>
  <si>
    <t>705535-33-6268</t>
  </si>
  <si>
    <t>Baby sweater, GOTS - navy-blue - 62/68</t>
  </si>
  <si>
    <t>705535-33-7480</t>
  </si>
  <si>
    <t>Baby sweater, GOTS - navy-blue - 74/80</t>
  </si>
  <si>
    <t>705535-33-8692</t>
  </si>
  <si>
    <t>Baby sweater, GOTS - navy-blue - 86/92</t>
  </si>
  <si>
    <t>705535-33-98104</t>
  </si>
  <si>
    <t>Baby sweater, GOTS - navy-blue - 98/104</t>
  </si>
  <si>
    <t>705535-4000E-110116</t>
  </si>
  <si>
    <t>Baby sweater, GOTS - pastel mint (with print) - 110/116</t>
  </si>
  <si>
    <t>705535-4000E-6268</t>
  </si>
  <si>
    <t>Baby sweater, GOTS - pastel mint (with print) - 62/68</t>
  </si>
  <si>
    <t>705535-4000E-7480</t>
  </si>
  <si>
    <t>Baby sweater, GOTS - pastel mint (with print) - 74/80</t>
  </si>
  <si>
    <t>705535-4000E-8692</t>
  </si>
  <si>
    <t>Baby sweater, GOTS - pastel mint (with print) - 86/92</t>
  </si>
  <si>
    <t>705535-4000E-98104</t>
  </si>
  <si>
    <t>Baby sweater, GOTS - pastel mint (with print) - 98/104</t>
  </si>
  <si>
    <t>705535-5300E-110116</t>
  </si>
  <si>
    <t>Baby sweater, GOTS - magnolia (with print) - 110/116</t>
  </si>
  <si>
    <t>705535-5300E-6268</t>
  </si>
  <si>
    <t>Baby sweater, GOTS - magnolia (with print) - 62/68</t>
  </si>
  <si>
    <t>705535-5300E-7480</t>
  </si>
  <si>
    <t>Baby sweater, GOTS - magnolia (with print) - 74/80</t>
  </si>
  <si>
    <t>705535-5300E-8692</t>
  </si>
  <si>
    <t>Baby sweater, GOTS - magnolia (with print) - 86/92</t>
  </si>
  <si>
    <t>705535-5300E-98104</t>
  </si>
  <si>
    <t>Baby sweater, GOTS - magnolia (with print) - 98/104</t>
  </si>
  <si>
    <t>705540-04-110116</t>
  </si>
  <si>
    <t>Baby-hat, GOTS - orchid - 110/116</t>
  </si>
  <si>
    <t>705540-04-5056</t>
  </si>
  <si>
    <t>Baby-hat, GOTS - orchid - 50/56</t>
  </si>
  <si>
    <t>705540-04-6268</t>
  </si>
  <si>
    <t>Baby-hat, GOTS - orchid - 62/68</t>
  </si>
  <si>
    <t>705540-04-7480</t>
  </si>
  <si>
    <t>Baby-hat, GOTS - orchid - 74/80</t>
  </si>
  <si>
    <t>705540-04-8692</t>
  </si>
  <si>
    <t>Baby-hat, GOTS - orchid - 86/92</t>
  </si>
  <si>
    <t>705540-04-98104</t>
  </si>
  <si>
    <t>Baby-hat, GOTS - orchid - 98/104</t>
  </si>
  <si>
    <t>705540-091-110116</t>
  </si>
  <si>
    <t>Baby-hat, GOTS - light grey mélange - 110/116</t>
  </si>
  <si>
    <t>705540-091-5056</t>
  </si>
  <si>
    <t>Baby-hat, IVN BEST - light grey mélange  - 50/56</t>
  </si>
  <si>
    <t>705540-091-6268</t>
  </si>
  <si>
    <t>Baby-hat, IVN BEST - light grey mélange  - 62/68</t>
  </si>
  <si>
    <t>705540-091-7480</t>
  </si>
  <si>
    <t>Baby-hat, IVN BEST - light grey mélange  - 74/80</t>
  </si>
  <si>
    <t>705540-091-8692</t>
  </si>
  <si>
    <t>Baby-hat, GOTS - light grey mélange - 86/92</t>
  </si>
  <si>
    <t>705540-091-98104</t>
  </si>
  <si>
    <t>Baby-hat, GOTS - light grey mélange - 98/104</t>
  </si>
  <si>
    <t>705540-33-110116</t>
  </si>
  <si>
    <t>Baby-hat, GOTS - navy-blue - 110/116</t>
  </si>
  <si>
    <t>705540-33-5056</t>
  </si>
  <si>
    <t>Baby-hat, GOTS - navy-blue - 50/56</t>
  </si>
  <si>
    <t>705540-33-6268</t>
  </si>
  <si>
    <t>Baby-hat, GOTS - navy-blue - 62/68</t>
  </si>
  <si>
    <t>705540-33-7480</t>
  </si>
  <si>
    <t>Baby-hat, GOTS - navy-blue - 74/80</t>
  </si>
  <si>
    <t>705540-33-8692</t>
  </si>
  <si>
    <t>Baby-hat, GOTS - navy-blue - 86/92</t>
  </si>
  <si>
    <t>705540-33-98104</t>
  </si>
  <si>
    <t>Baby-hat, GOTS - navy-blue - 98/104</t>
  </si>
  <si>
    <t>705541-43E-110116</t>
  </si>
  <si>
    <t>Baby hat, GOTS - olive - 110/116</t>
  </si>
  <si>
    <t>705541-43E-5056</t>
  </si>
  <si>
    <t>Baby hat, GOTS - olive - 50/56</t>
  </si>
  <si>
    <t>705541-43E-6268</t>
  </si>
  <si>
    <t>Baby hat, GOTS - olive - 62/68</t>
  </si>
  <si>
    <t>705541-43E-7480</t>
  </si>
  <si>
    <t>Baby hat, GOTS - olive - 74/80</t>
  </si>
  <si>
    <t>705541-43E-8692</t>
  </si>
  <si>
    <t>Baby hat, GOTS - olive - 86/92</t>
  </si>
  <si>
    <t>705541-43E-98104</t>
  </si>
  <si>
    <t>Baby hat, GOTS - olive - 98/104</t>
  </si>
  <si>
    <t>705541-52E-110116</t>
  </si>
  <si>
    <t>Baby hat, GOTS - copper - 110/116</t>
  </si>
  <si>
    <t>705541-52E-5056</t>
  </si>
  <si>
    <t>Baby hat, GOTS - copper - 50/56</t>
  </si>
  <si>
    <t>705541-52E-6268</t>
  </si>
  <si>
    <t>Baby hat, GOTS - copper - 62/68</t>
  </si>
  <si>
    <t>705541-52E-7480</t>
  </si>
  <si>
    <t>Baby hat, GOTS - copper - 74/80</t>
  </si>
  <si>
    <t>705541-52E-8692</t>
  </si>
  <si>
    <t>Baby hat, GOTS - copper - 86/92</t>
  </si>
  <si>
    <t>705541-52E-98104</t>
  </si>
  <si>
    <t>Baby hat, GOTS - copper - 98/104</t>
  </si>
  <si>
    <t>705544-09-1</t>
  </si>
  <si>
    <t>Adult's hat, GOTS - black - 1</t>
  </si>
  <si>
    <t>705544-33-1</t>
  </si>
  <si>
    <t>Adult's hat, GOTS - navy-blue - 1</t>
  </si>
  <si>
    <t>705544-52E-1</t>
  </si>
  <si>
    <t>Adult's hat, GOTS - copper - 1</t>
  </si>
  <si>
    <t>705550-01-5056</t>
  </si>
  <si>
    <t>705550-01-6268</t>
  </si>
  <si>
    <t>705550-01-7480</t>
  </si>
  <si>
    <t>705550-091-5056</t>
  </si>
  <si>
    <t>Baby-bonnet, GOTS - light grey mélange - 50/56</t>
  </si>
  <si>
    <t>705550-091-6268</t>
  </si>
  <si>
    <t>Baby-bonnet, GOTS - light grey mélange - 62/68</t>
  </si>
  <si>
    <t>705550-091-7480</t>
  </si>
  <si>
    <t>Baby-bonnet, GOTS - light grey mélange - 74/80</t>
  </si>
  <si>
    <t>705550-4000E-5056</t>
  </si>
  <si>
    <t>Baby-bonnet, GOTS - pastel mint (with print) - 50/56</t>
  </si>
  <si>
    <t>705550-4000E-6268</t>
  </si>
  <si>
    <t>Baby-bonnet, GOTS - pastel mint (with print) - 62/68</t>
  </si>
  <si>
    <t>705550-4000E-7480</t>
  </si>
  <si>
    <t>Baby-bonnet, GOTS - pastel mint (with print) - 74/80</t>
  </si>
  <si>
    <t>705550-5300E-5056</t>
  </si>
  <si>
    <t>Baby-bonnet, GOTS - magnolia (with print) - 50/56</t>
  </si>
  <si>
    <t>705550-5300E-6268</t>
  </si>
  <si>
    <t>Baby-bonnet, GOTS - magnolia (with print) - 62/68</t>
  </si>
  <si>
    <t>705550-5300E-7480</t>
  </si>
  <si>
    <t>Baby-bonnet, GOTS - magnolia (with print) - 74/80</t>
  </si>
  <si>
    <t>705550-75-5056</t>
  </si>
  <si>
    <t>Baby-bonnet, GOTS - walnut - 50/56</t>
  </si>
  <si>
    <t>705550-75-6268</t>
  </si>
  <si>
    <t>Baby-bonnet, GOTS - walnut - 62/68</t>
  </si>
  <si>
    <t>705550-75-7480</t>
  </si>
  <si>
    <t>Baby-bonnet, GOTS - walnut - 74/80</t>
  </si>
  <si>
    <t>705561-091-6268</t>
  </si>
  <si>
    <t>Baby balaclava, GOTS - light grey mélange - 62/68</t>
  </si>
  <si>
    <t>705561-091-7480</t>
  </si>
  <si>
    <t>Baby balaclava, GOTS - light grey mélange - 74/80</t>
  </si>
  <si>
    <t>705561-091-8692</t>
  </si>
  <si>
    <t>Baby balaclava, GOTS - light grey mélange - 86/92</t>
  </si>
  <si>
    <t>705561-091-98104</t>
  </si>
  <si>
    <t>Baby balaclava, GOTS - light grey mélange - 98/104</t>
  </si>
  <si>
    <t>705593-04-1</t>
  </si>
  <si>
    <t>Children's loop scarf, GOTS - orchid - 1</t>
  </si>
  <si>
    <t>705593-091-1</t>
  </si>
  <si>
    <t>Children's loop scarf, GOTS - light grey mélange - 1</t>
  </si>
  <si>
    <t>705593-18E-1</t>
  </si>
  <si>
    <t>Children's loop scarf, GOTS - saffron - 1</t>
  </si>
  <si>
    <t>705593-33-1</t>
  </si>
  <si>
    <t>Children's loop scarf, GOTS - navy-blue - 1</t>
  </si>
  <si>
    <t>705593-35-1</t>
  </si>
  <si>
    <t>Children's loop scarf, GOTS - ice-blue - 1</t>
  </si>
  <si>
    <t>705593-43E-1</t>
  </si>
  <si>
    <t>Children's loop scarf, GOTS - olive - 1</t>
  </si>
  <si>
    <t>705593-52E-1</t>
  </si>
  <si>
    <t>Children's loop scarf, GOTS - copper - 1</t>
  </si>
  <si>
    <t>705593-55E-1</t>
  </si>
  <si>
    <t>Children's loop scarf, GOTS - raspberry - 1</t>
  </si>
  <si>
    <t>705594-33-1</t>
  </si>
  <si>
    <t>Loop scarf, GOTS - navy-blue - 1</t>
  </si>
  <si>
    <t>705594-66E-1</t>
  </si>
  <si>
    <t>Loop scarf, GOTS - mallow - 1</t>
  </si>
  <si>
    <t>705594-75-1</t>
  </si>
  <si>
    <t>Loop scarf, GOTS - walnut - 1</t>
  </si>
  <si>
    <t>706441-04-5056</t>
  </si>
  <si>
    <t>Baby-cardigan, GOTS - orchid - 50/56</t>
  </si>
  <si>
    <t>706441-04-6268</t>
  </si>
  <si>
    <t>Baby-cardigan, GOTS - orchid - 62/68</t>
  </si>
  <si>
    <t>706441-04-7480</t>
  </si>
  <si>
    <t>Baby-cardigan, GOTS - orchid - 74/80</t>
  </si>
  <si>
    <t>706441-04-8692</t>
  </si>
  <si>
    <t>Baby-cardigan, GOTS - orchid - 86/92</t>
  </si>
  <si>
    <t>706441-091-5056</t>
  </si>
  <si>
    <t>Baby-cardigan, GOTS - light grey mélange - 50/56</t>
  </si>
  <si>
    <t>706441-091-6268</t>
  </si>
  <si>
    <t>Baby-cardigan, GOTS - light grey mélange - 62/68</t>
  </si>
  <si>
    <t>706441-091-7480</t>
  </si>
  <si>
    <t>Baby-cardigan, GOTS - light grey mélange - 74/80</t>
  </si>
  <si>
    <t>706441-091-8692</t>
  </si>
  <si>
    <t>Baby-cardigan, GOTS - light grey mélange - 86/92</t>
  </si>
  <si>
    <t>707010-01-5056</t>
  </si>
  <si>
    <t>Baby wrap-over shirt, long sleeved, GOTS - natural - 50/56</t>
  </si>
  <si>
    <t>707010-01-6268</t>
  </si>
  <si>
    <t>Baby wrap-over shirt, long sleeved, GOTS - natural - 62/68</t>
  </si>
  <si>
    <t>707020-43E-5056</t>
  </si>
  <si>
    <t>Baby shirt, short sleeved, GOTS - olive - 50/56</t>
  </si>
  <si>
    <t>707020-43E-6268</t>
  </si>
  <si>
    <t>Baby shirt, short sleeved, GOTS - olive - 62/68</t>
  </si>
  <si>
    <t>707020-43E-7480</t>
  </si>
  <si>
    <t>Baby shirt, short sleeved, GOTS - olive - 74/80</t>
  </si>
  <si>
    <t>707020-43E-8692</t>
  </si>
  <si>
    <t>Baby shirt, short sleeved, GOTS - olive - 86/92</t>
  </si>
  <si>
    <t>707410-091-104</t>
  </si>
  <si>
    <t>Children's polo-neck sweater, GOTS - light grey mélange - 104</t>
  </si>
  <si>
    <t>707410-091-116</t>
  </si>
  <si>
    <t>Children's polo-neck sweater, GOTS - light grey mélange - 116</t>
  </si>
  <si>
    <t>707410-091-128</t>
  </si>
  <si>
    <t>Children's polo-neck sweater, GOTS - light grey mélange - 128</t>
  </si>
  <si>
    <t>707410-091-140</t>
  </si>
  <si>
    <t>Children's polo-neck sweater, GOTS - light grey mélange - 140</t>
  </si>
  <si>
    <t>707410-091-152</t>
  </si>
  <si>
    <t>Children's polo-neck sweater, GOTS - light grey mélange - 152</t>
  </si>
  <si>
    <t>707410-091-92</t>
  </si>
  <si>
    <t>Children's polo-neck sweater, GOTS - light grey mélange - 92</t>
  </si>
  <si>
    <t>707410-33-104</t>
  </si>
  <si>
    <t>Children's polo-neck sweater, GOTS - navy-blue - 104</t>
  </si>
  <si>
    <t>707410-33-116</t>
  </si>
  <si>
    <t>Children's polo-neck sweater, GOTS - navy-blue - 116</t>
  </si>
  <si>
    <t>707410-33-128</t>
  </si>
  <si>
    <t>Children's polo-neck sweater, GOTS - navy-blue - 128</t>
  </si>
  <si>
    <t>707410-33-140</t>
  </si>
  <si>
    <t>Children's polo-neck sweater, GOTS - navy-blue - 140</t>
  </si>
  <si>
    <t>707410-33-152</t>
  </si>
  <si>
    <t>Children's polo-neck sweater, GOTS - navy-blue - 152</t>
  </si>
  <si>
    <t>707410-33-92</t>
  </si>
  <si>
    <t>Children's polo-neck sweater, GOTS - navy-blue - 92</t>
  </si>
  <si>
    <t>707410-55E-104</t>
  </si>
  <si>
    <t>Children's polo-neck sweater, GOTS - raspberry - 104</t>
  </si>
  <si>
    <t>707410-55E-116</t>
  </si>
  <si>
    <t>Children's polo-neck sweater, GOTS - raspberry - 116</t>
  </si>
  <si>
    <t>707410-55E-128</t>
  </si>
  <si>
    <t>Children's polo-neck sweater, GOTS - raspberry - 128</t>
  </si>
  <si>
    <t>707410-55E-140</t>
  </si>
  <si>
    <t>Children's polo-neck sweater, GOTS - raspberry - 140</t>
  </si>
  <si>
    <t>707410-55E-152</t>
  </si>
  <si>
    <t>Children's polo-neck sweater, GOTS - raspberry - 152</t>
  </si>
  <si>
    <t>707410-55E-92</t>
  </si>
  <si>
    <t>Children's polo-neck sweater, GOTS - raspberry - 92</t>
  </si>
  <si>
    <t>707501-52E-5056</t>
  </si>
  <si>
    <t>Baby shirt, short sleeved, in A-line, ruffled, GOTS - copper - 50/56</t>
  </si>
  <si>
    <t>707501-52E-6268</t>
  </si>
  <si>
    <t>Baby shirt, short sleeved, in A-line, ruffled, GOTS - copper - 62/68</t>
  </si>
  <si>
    <t>707501-52E-7480</t>
  </si>
  <si>
    <t>Baby shirt, short sleeved, in A-line, ruffled, GOTS - copper - 74/80</t>
  </si>
  <si>
    <t>707501-52E-8692</t>
  </si>
  <si>
    <t>Baby shirt, short sleeved, in A-line, ruffled, GOTS - copper - 86/92</t>
  </si>
  <si>
    <t>707510-01-6268</t>
  </si>
  <si>
    <t>707510-01-7480</t>
  </si>
  <si>
    <t>707510-01-8692</t>
  </si>
  <si>
    <t>707510-01-98104</t>
  </si>
  <si>
    <t>707800-01-104</t>
  </si>
  <si>
    <t>Children's shirt, short sleeved, GOTS - natural - 104</t>
  </si>
  <si>
    <t>707800-01-116</t>
  </si>
  <si>
    <t>Children's shirt, short sleeved, GOTS - natural - 116</t>
  </si>
  <si>
    <t>707800-01-128</t>
  </si>
  <si>
    <t>Children's shirt, short sleeved, GOTS - natural - 128</t>
  </si>
  <si>
    <t>707800-01-140</t>
  </si>
  <si>
    <t>Children's shirt, short sleeved, GOTS - natural - 140</t>
  </si>
  <si>
    <t>707800-01-152</t>
  </si>
  <si>
    <t>Children's shirt, short sleeved, GOTS - natural - 152</t>
  </si>
  <si>
    <t>707800-01-164</t>
  </si>
  <si>
    <t>Children's shirt, short sleeved, GOTS - natural - 164</t>
  </si>
  <si>
    <t>707800-01-176</t>
  </si>
  <si>
    <t>Children's shirt, short sleeved, GOTS - natural - 176</t>
  </si>
  <si>
    <t>707800-01-92</t>
  </si>
  <si>
    <t>Children's shirt, short sleeved, GOTS - natural - 92</t>
  </si>
  <si>
    <t>707800-18E-104</t>
  </si>
  <si>
    <t>Children's shirt, short sleeved, GOTS - saffron - 104</t>
  </si>
  <si>
    <t>707800-18E-116</t>
  </si>
  <si>
    <t>Children's shirt, short sleeved, GOTS - saffron - 116</t>
  </si>
  <si>
    <t>707800-18E-128</t>
  </si>
  <si>
    <t>Children's shirt, short sleeved, GOTS - saffron - 128</t>
  </si>
  <si>
    <t>707800-18E-140</t>
  </si>
  <si>
    <t>Children's shirt, short sleeved, GOTS - saffron - 140</t>
  </si>
  <si>
    <t>707800-18E-152</t>
  </si>
  <si>
    <t>Children's shirt, short sleeved, GOTS - saffron - 152</t>
  </si>
  <si>
    <t>707800-18E-164</t>
  </si>
  <si>
    <t>Children's shirt, short sleeved, GOTS - saffron - 164</t>
  </si>
  <si>
    <t>707800-18E-176</t>
  </si>
  <si>
    <t>Children's shirt, short sleeved, GOTS - saffron - 176</t>
  </si>
  <si>
    <t>707800-18E-92</t>
  </si>
  <si>
    <t>Children's shirt, short sleeved, GOTS - saffron - 92</t>
  </si>
  <si>
    <t>707800-35-104</t>
  </si>
  <si>
    <t>Children's shirt, short sleeved, GOTS - ice-blue - 104</t>
  </si>
  <si>
    <t>707800-35-116</t>
  </si>
  <si>
    <t>Children's shirt, short sleeved, GOTS - ice-blue - 116</t>
  </si>
  <si>
    <t>707800-35-128</t>
  </si>
  <si>
    <t>Children's shirt, short sleeved, GOTS - ice-blue - 128</t>
  </si>
  <si>
    <t>707800-35-140</t>
  </si>
  <si>
    <t>Children's shirt, short sleeved, GOTS - ice-blue - 140</t>
  </si>
  <si>
    <t>707800-35-152</t>
  </si>
  <si>
    <t>Children's shirt, short sleeved, GOTS - ice-blue - 152</t>
  </si>
  <si>
    <t>707800-35-164</t>
  </si>
  <si>
    <t>Children's shirt, short sleeved, GOTS - ice-blue - 164</t>
  </si>
  <si>
    <t>707800-35-176</t>
  </si>
  <si>
    <t>Children's shirt, short sleeved, GOTS - ice-blue - 176</t>
  </si>
  <si>
    <t>707800-35-92</t>
  </si>
  <si>
    <t>Children's shirt, short sleeved, GOTS - ice-blue - 92</t>
  </si>
  <si>
    <t>707800-55E-104</t>
  </si>
  <si>
    <t>Children's shirt, short sleeved, GOTS - raspberry - 104</t>
  </si>
  <si>
    <t>707800-55E-116</t>
  </si>
  <si>
    <t>Children's shirt, short sleeved, GOTS - raspberry - 116</t>
  </si>
  <si>
    <t>707800-55E-128</t>
  </si>
  <si>
    <t>Children's shirt, short sleeved, GOTS - raspberry - 128</t>
  </si>
  <si>
    <t>707800-55E-140</t>
  </si>
  <si>
    <t>Children's shirt, short sleeved, GOTS - raspberry - 140</t>
  </si>
  <si>
    <t>707800-55E-152</t>
  </si>
  <si>
    <t>Children's shirt, short sleeved, GOTS - raspberry - 152</t>
  </si>
  <si>
    <t>707800-55E-164</t>
  </si>
  <si>
    <t>Children's shirt, short sleeved, GOTS - raspberry - 164</t>
  </si>
  <si>
    <t>707800-55E-176</t>
  </si>
  <si>
    <t>Children's shirt, short sleeved, GOTS - raspberry - 176</t>
  </si>
  <si>
    <t>707800-55E-92</t>
  </si>
  <si>
    <t>Children's shirt, short sleeved, GOTS - raspberry - 92</t>
  </si>
  <si>
    <t>707810-01-104</t>
  </si>
  <si>
    <t>Children's shirt, long sleeved, GOTS - natural - 104</t>
  </si>
  <si>
    <t>707810-01-116</t>
  </si>
  <si>
    <t>Children's shirt, long sleeved, GOTS - natural - 116</t>
  </si>
  <si>
    <t>707810-01-128</t>
  </si>
  <si>
    <t>Children's shirt, long sleeved, GOTS - natural - 128</t>
  </si>
  <si>
    <t>707810-01-140</t>
  </si>
  <si>
    <t>Children's shirt, long sleeved, GOTS - natural - 140</t>
  </si>
  <si>
    <t>707810-01-152</t>
  </si>
  <si>
    <t>Children's shirt, long sleeved, GOTS - natural - 152</t>
  </si>
  <si>
    <t>707810-01-164</t>
  </si>
  <si>
    <t>Children's shirt, long sleeved, GOTS - natural - 164</t>
  </si>
  <si>
    <t>707810-01-176</t>
  </si>
  <si>
    <t>Children's shirt, long sleeved, GOTS - natural - 176</t>
  </si>
  <si>
    <t>707810-01-92</t>
  </si>
  <si>
    <t>Children's shirt, long sleeved, GOTS - natural - 92</t>
  </si>
  <si>
    <t>707810-04-104</t>
  </si>
  <si>
    <t>Children's shirt, long sleeved, GOTS - orchid - 104</t>
  </si>
  <si>
    <t>707810-04-116</t>
  </si>
  <si>
    <t>Children's shirt, long sleeved, GOTS - orchid - 116</t>
  </si>
  <si>
    <t>707810-04-128</t>
  </si>
  <si>
    <t>Children's shirt, long sleeved, GOTS - orchid - 128</t>
  </si>
  <si>
    <t>707810-04-140</t>
  </si>
  <si>
    <t>Children's shirt, long sleeved, GOTS - orchid - 140</t>
  </si>
  <si>
    <t>707810-04-152</t>
  </si>
  <si>
    <t>Children's shirt, long sleeved, GOTS - orchid - 152</t>
  </si>
  <si>
    <t>707810-04-164</t>
  </si>
  <si>
    <t>Children's shirt, long sleeved, GOTS - orchid - 164</t>
  </si>
  <si>
    <t>707810-04-176</t>
  </si>
  <si>
    <t>Children's shirt, long sleeved, GOTS - orchid - 176</t>
  </si>
  <si>
    <t>707810-04-92</t>
  </si>
  <si>
    <t>Children's shirt, long sleeved, GOTS - orchid - 92</t>
  </si>
  <si>
    <t>707810-091-104</t>
  </si>
  <si>
    <t>Children's shirt, long sleeved, GOTS - light grey mélange - 104</t>
  </si>
  <si>
    <t>707810-091-116</t>
  </si>
  <si>
    <t>Children's shirt, long sleeved, GOTS - light grey mélange - 116</t>
  </si>
  <si>
    <t>707810-091-128</t>
  </si>
  <si>
    <t>Children's shirt, long sleeved, GOTS - light grey mélange - 128</t>
  </si>
  <si>
    <t>707810-091-140</t>
  </si>
  <si>
    <t>Children's shirt, long sleeved, GOTS - light grey mélange - 140</t>
  </si>
  <si>
    <t>707810-091-152</t>
  </si>
  <si>
    <t>Children's shirt, long sleeved, GOTS - light grey mélange - 152</t>
  </si>
  <si>
    <t>707810-091-164</t>
  </si>
  <si>
    <t>Children's shirt, long sleeved, GOTS - light grey mélange - 164</t>
  </si>
  <si>
    <t>707810-091-176</t>
  </si>
  <si>
    <t>Children's shirt, long sleeved, GOTS - light grey mélange - 176</t>
  </si>
  <si>
    <t>707810-091-92</t>
  </si>
  <si>
    <t>Children's shirt, long sleeved, GOTS - light grey mélange - 92</t>
  </si>
  <si>
    <t>707810-33-104</t>
  </si>
  <si>
    <t>Children's shirt, long sleeved, GOTS - navy-blue - 104</t>
  </si>
  <si>
    <t>707810-33-116</t>
  </si>
  <si>
    <t>Children's shirt, long sleeved, GOTS - navy-blue - 116</t>
  </si>
  <si>
    <t>707810-33-128</t>
  </si>
  <si>
    <t>Children's shirt, long sleeved, GOTS - navy-blue - 128</t>
  </si>
  <si>
    <t>707810-33-140</t>
  </si>
  <si>
    <t>Children's shirt, long sleeved, GOTS - navy-blue - 140</t>
  </si>
  <si>
    <t>707810-33-152</t>
  </si>
  <si>
    <t>Children's shirt, long sleeved, GOTS - navy-blue - 152</t>
  </si>
  <si>
    <t>707810-33-164</t>
  </si>
  <si>
    <t>Children's shirt, long sleeved, GOTS - navy-blue - 164</t>
  </si>
  <si>
    <t>707810-33-176</t>
  </si>
  <si>
    <t>Children's shirt, long sleeved, GOTS - navy-blue - 176</t>
  </si>
  <si>
    <t>707810-33-92</t>
  </si>
  <si>
    <t>Children's shirt, long sleeved, GOTS - navy-blue - 92</t>
  </si>
  <si>
    <t>707810-43E-104</t>
  </si>
  <si>
    <t>Children's shirt, long sleeved, GOTS - olive - 104</t>
  </si>
  <si>
    <t>707810-43E-116</t>
  </si>
  <si>
    <t>Children's shirt, long sleeved, GOTS - olive - 116</t>
  </si>
  <si>
    <t>707810-43E-128</t>
  </si>
  <si>
    <t>Children's shirt, long sleeved, GOTS - olive - 128</t>
  </si>
  <si>
    <t>707810-43E-140</t>
  </si>
  <si>
    <t>Children's shirt, long sleeved, GOTS - olive - 140</t>
  </si>
  <si>
    <t>707810-43E-152</t>
  </si>
  <si>
    <t>Children's shirt, long sleeved, GOTS - olive - 152</t>
  </si>
  <si>
    <t>707810-43E-164</t>
  </si>
  <si>
    <t>Children's shirt, long sleeved, GOTS - olive - 164</t>
  </si>
  <si>
    <t>707810-43E-176</t>
  </si>
  <si>
    <t>Children's shirt, long sleeved, GOTS - olive - 176</t>
  </si>
  <si>
    <t>707810-43E-92</t>
  </si>
  <si>
    <t>Children's shirt, long sleeved, GOTS - olive - 92</t>
  </si>
  <si>
    <t>707810-52E-104</t>
  </si>
  <si>
    <t>Children's shirt, long sleeved, GOTS - copper - 104</t>
  </si>
  <si>
    <t>707810-52E-116</t>
  </si>
  <si>
    <t>Children's shirt, long sleeved, GOTS</t>
  </si>
  <si>
    <t>707810-52E-128</t>
  </si>
  <si>
    <t>Children's shirt, long sleeved, GOTS - copper - 128</t>
  </si>
  <si>
    <t>707810-52E-140</t>
  </si>
  <si>
    <t>Children's shirt, long sleeved, GOTS - copper - 140</t>
  </si>
  <si>
    <t>707810-52E-152</t>
  </si>
  <si>
    <t>Children's shirt, long sleeved, GOTS - copper - 152</t>
  </si>
  <si>
    <t>707810-52E-164</t>
  </si>
  <si>
    <t>Children's shirt, long sleeved, GOTS - copper - 164</t>
  </si>
  <si>
    <t>707810-52E-176</t>
  </si>
  <si>
    <t>Children's shirt, long sleeved, GOTS - copper - 176</t>
  </si>
  <si>
    <t>707810-52E-92</t>
  </si>
  <si>
    <t>Children's shirt, long sleeved, GOTS - copper - 92</t>
  </si>
  <si>
    <t>707810-75-104</t>
  </si>
  <si>
    <t>Children's shirt, long sleeved, GOTS - walnut - 104</t>
  </si>
  <si>
    <t>707810-75-116</t>
  </si>
  <si>
    <t>Children's shirt, long sleeved, GOTS - walnut - 116</t>
  </si>
  <si>
    <t>707810-75-128</t>
  </si>
  <si>
    <t>Children's shirt, long sleeved, GOTS - walnut - 128</t>
  </si>
  <si>
    <t>707810-75-140</t>
  </si>
  <si>
    <t>Children's shirt, long sleeved, GOTS - walnut - 140</t>
  </si>
  <si>
    <t>707810-75-152</t>
  </si>
  <si>
    <t>Children's shirt, long sleeved, GOTS - walnut - 152</t>
  </si>
  <si>
    <t>707810-75-164</t>
  </si>
  <si>
    <t>Children's shirt, long sleeved, GOTS - walnut - 164</t>
  </si>
  <si>
    <t>707810-75-176</t>
  </si>
  <si>
    <t>Children's shirt, long sleeved, GOTS - walnut - 176</t>
  </si>
  <si>
    <t>707810-75-92</t>
  </si>
  <si>
    <t>Children's shirt, long sleeved, GOTS - walnut - 92</t>
  </si>
  <si>
    <t>708000-01-104</t>
  </si>
  <si>
    <t>Children's singlet, GOTS - natural - 104</t>
  </si>
  <si>
    <t>708000-01-116</t>
  </si>
  <si>
    <t>Children's singlet, GOTS - natural - 116</t>
  </si>
  <si>
    <t>708000-01-128</t>
  </si>
  <si>
    <t>Children's singlet, GOTS - natural - 128</t>
  </si>
  <si>
    <t>708000-01-140</t>
  </si>
  <si>
    <t>Children's singlet, GOTS - natural - 140</t>
  </si>
  <si>
    <t>708000-01-152</t>
  </si>
  <si>
    <t>Children's singlet, GOTS - natural - 152</t>
  </si>
  <si>
    <t>708000-01-164</t>
  </si>
  <si>
    <t>Children's singlet, GOTS - natural - 164</t>
  </si>
  <si>
    <t>708000-01-176</t>
  </si>
  <si>
    <t>Children's singlet, GOTS - natural - 176</t>
  </si>
  <si>
    <t>708000-01-92</t>
  </si>
  <si>
    <t>Children's singlet, GOTS - natural - 92</t>
  </si>
  <si>
    <t>708000-091-104</t>
  </si>
  <si>
    <t>Children's singlet, GOTS - light grey mélange - 104</t>
  </si>
  <si>
    <t>708000-091-116</t>
  </si>
  <si>
    <t>Children's singlet, GOTS - light grey mélange - 116</t>
  </si>
  <si>
    <t>708000-091-128</t>
  </si>
  <si>
    <t>Children's singlet, GOTS - light grey mélange - 128</t>
  </si>
  <si>
    <t>708000-091-140</t>
  </si>
  <si>
    <t>Children's singlet, GOTS - light grey mélange - 140</t>
  </si>
  <si>
    <t>708000-091-152</t>
  </si>
  <si>
    <t>Children's singlet, GOTS - light grey mélange - 152</t>
  </si>
  <si>
    <t>708000-091-164</t>
  </si>
  <si>
    <t>Children's singlet, GOTS - light grey mélange - 164</t>
  </si>
  <si>
    <t>708000-091-176</t>
  </si>
  <si>
    <t>Children's singlet, GOTS - light grey mélange - 176</t>
  </si>
  <si>
    <t>708000-091-92</t>
  </si>
  <si>
    <t>Children's singlet, GOTS - light grey mélange - 92</t>
  </si>
  <si>
    <t>709000-01-5056</t>
  </si>
  <si>
    <t>Baby-body, short sleeved, GOTS - natural - 50/56</t>
  </si>
  <si>
    <t>709000-01-6268</t>
  </si>
  <si>
    <t>Baby-body, short sleeved, GOTS - natural - 62/68</t>
  </si>
  <si>
    <t>709000-01-7480</t>
  </si>
  <si>
    <t>Baby-body, short sleeved, GOTS - natural - 74/80</t>
  </si>
  <si>
    <t>709000-01-8692</t>
  </si>
  <si>
    <t>Baby-body, short sleeved, GOTS - natural - 86/92</t>
  </si>
  <si>
    <t>709000-01-98104</t>
  </si>
  <si>
    <t>Baby-body, short sleeved, GOTS - natural - 98/104</t>
  </si>
  <si>
    <t>709010-01-5056</t>
  </si>
  <si>
    <t>709010-01-6268</t>
  </si>
  <si>
    <t>Baby-body, long sleeved, GOTS - natural – 62/68</t>
  </si>
  <si>
    <t>709010-01-7480</t>
  </si>
  <si>
    <t>Baby-body, long sleeved, GOTS - natural – 74/80</t>
  </si>
  <si>
    <t>709010-01-8692</t>
  </si>
  <si>
    <t>709010-01-98104</t>
  </si>
  <si>
    <t>709010-091-5056</t>
  </si>
  <si>
    <t>Baby-body, long sleeved, GOTS - light grey mélange - 50/56</t>
  </si>
  <si>
    <t>709010-091-6268</t>
  </si>
  <si>
    <t>Baby-body, long sleeved, GOTS - light grey mélange - 62/68</t>
  </si>
  <si>
    <t>709010-091-7480</t>
  </si>
  <si>
    <t>Baby-body, long sleeved, GOTS - light grey mélange - 74/80</t>
  </si>
  <si>
    <t>709010-091-8692</t>
  </si>
  <si>
    <t>Baby-body, long sleeved, GOTS - light grey mélange - 86/92</t>
  </si>
  <si>
    <t>709010-091-98104</t>
  </si>
  <si>
    <t>Baby-body, long sleeved, GOTS - light grey mélange - 98/104</t>
  </si>
  <si>
    <t>709010-33-5056</t>
  </si>
  <si>
    <t>Baby-body, long sleeved, GOTS - navy-blue - 50/56</t>
  </si>
  <si>
    <t>709010-33-6268</t>
  </si>
  <si>
    <t>Baby-body, long sleeved, GOTS - navy-blue - 62/68</t>
  </si>
  <si>
    <t>709010-33-7480</t>
  </si>
  <si>
    <t>Baby-body, long sleeved, GOTS - navy-blue - 74/80</t>
  </si>
  <si>
    <t>709010-33-8692</t>
  </si>
  <si>
    <t>Baby-body, long sleeved, GOTS - navy-blue - 86/92</t>
  </si>
  <si>
    <t>709010-33-98104</t>
  </si>
  <si>
    <t>Baby-body, long sleeved, GOTS - navy-blue - 98/104</t>
  </si>
  <si>
    <t>709010-55E-5056</t>
  </si>
  <si>
    <t>Baby-body, long sleeved, GOTS - raspberry - 50/56</t>
  </si>
  <si>
    <t>709010-55E-6268</t>
  </si>
  <si>
    <t>Baby-body, long sleeved, GOTS - raspberry - 62/68</t>
  </si>
  <si>
    <t>709010-55E-7480</t>
  </si>
  <si>
    <t>Baby-body, long sleeved, GOTS - raspberry - 74/80</t>
  </si>
  <si>
    <t>709010-55E-8692</t>
  </si>
  <si>
    <t>Baby-body, long sleeved, GOTS - raspberry - 86/92</t>
  </si>
  <si>
    <t>709010-55E-98104</t>
  </si>
  <si>
    <t>Baby-body, long sleeved, GOTS - raspberry - 98/104</t>
  </si>
  <si>
    <t>709020-0100E-5056</t>
  </si>
  <si>
    <t>Baby-body, short sleeved, with press-studs on the shoulders, GOTS - natural (with print) - 50/56</t>
  </si>
  <si>
    <t>709020-0100E-6268</t>
  </si>
  <si>
    <t>Baby-body, short sleeved, with press-studs on the shoulders, GOTS - natural (with print) - 62/68</t>
  </si>
  <si>
    <t>709020-0100E-7480</t>
  </si>
  <si>
    <t>Baby-body, short sleeved, with press-studs on the shoulders, GOTS - natural (with print) - 74/80</t>
  </si>
  <si>
    <t>709020-0100E-8692</t>
  </si>
  <si>
    <t>Baby-body, short sleeved, with press-studs on the shoulders, GOTS - natural (with print) - 86/92</t>
  </si>
  <si>
    <t>709020-0100E-98104</t>
  </si>
  <si>
    <t>Baby-body, short sleeved, with press-studs on the shoulders, GOTS - natural (with print) - 98/104</t>
  </si>
  <si>
    <t>709020-04-5056</t>
  </si>
  <si>
    <t>Baby-body, short sleeved, with press-studs on the shoulders, GOTS - orchid - 50/56</t>
  </si>
  <si>
    <t>709020-04-6268</t>
  </si>
  <si>
    <t>Baby-body, short sleeved, with press-studs on the shoulders, GOTS - orchid - 62/68</t>
  </si>
  <si>
    <t>709020-04-7480</t>
  </si>
  <si>
    <t>Baby-body, short sleeved, with press-studs on the shoulders, GOTS - orchid - 74/80</t>
  </si>
  <si>
    <t>709020-04-8692</t>
  </si>
  <si>
    <t>Baby-body, short sleeved, with press-studs on the shoulders, GOTS - orchid - 86/92</t>
  </si>
  <si>
    <t>709020-04-98104</t>
  </si>
  <si>
    <t>Baby-body, short sleeved, with press-studs on the shoulders, GOTS - orchid - 98/104</t>
  </si>
  <si>
    <t>709020-18E-5056</t>
  </si>
  <si>
    <t>Baby-body, short sleeved, with press-studs on the shoulders, GOTS - saffron - 50/56</t>
  </si>
  <si>
    <t>709020-18E-6268</t>
  </si>
  <si>
    <t>Baby-body, short sleeved, with press-studs on the shoulders, GOTS - saffron - 62/68</t>
  </si>
  <si>
    <t>709020-18E-7480</t>
  </si>
  <si>
    <t>Baby-body, short sleeved, with press-studs on the shoulders, GOTS - saffron - 74/80</t>
  </si>
  <si>
    <t>709020-18E-8692</t>
  </si>
  <si>
    <t>Baby-body, short sleeved, with press-studs on the shoulders, GOTS - saffron - 86/92</t>
  </si>
  <si>
    <t>709020-18E-98104</t>
  </si>
  <si>
    <t>Baby-body, short sleeved, with press-studs on the shoulders, GOTS - saffron - 98/104</t>
  </si>
  <si>
    <t>709020-35-5056</t>
  </si>
  <si>
    <t>Baby-body, short sleeved, with press-studs on the shoulders, GOTS - ice-blue - 50/56</t>
  </si>
  <si>
    <t>709020-35-6268</t>
  </si>
  <si>
    <t>Baby-body, short sleeved, with press-studs on the shoulders, GOTS - ice-blue - 62/68</t>
  </si>
  <si>
    <t>709020-35-7480</t>
  </si>
  <si>
    <t>Baby-body, short sleeved, with press-studs on the shoulders, GOTS - ice-blue - 74/80</t>
  </si>
  <si>
    <t>709020-35-8692</t>
  </si>
  <si>
    <t>Baby-body, short sleeved, with press-studs on the shoulders, GOTS - ice-blue - 86/92</t>
  </si>
  <si>
    <t>709020-35-98104</t>
  </si>
  <si>
    <t>Baby-body, short sleeved, with press-studs on the shoulders, GOTS - ice-blue - 98/104</t>
  </si>
  <si>
    <t>709020-40E-5056</t>
  </si>
  <si>
    <t>Baby-body, short sleeved, with press-studs on the shoulders, GOTS - pastel mint - 50/56</t>
  </si>
  <si>
    <t>709020-40E-6268</t>
  </si>
  <si>
    <t>Baby-body, short sleeved, with press-studs on the shoulders, GOTS - pastel mint - 62/68</t>
  </si>
  <si>
    <t>709020-40E-7480</t>
  </si>
  <si>
    <t>Baby-body, short sleeved, with press-studs on the shoulders, GOTS - pastel mint - 74/80</t>
  </si>
  <si>
    <t>709020-40E-8692</t>
  </si>
  <si>
    <t>Baby-body, short sleeved, with press-studs on the shoulders, GOTS - pastel mint - 86/92</t>
  </si>
  <si>
    <t>709020-40E-98104</t>
  </si>
  <si>
    <t>Baby-body, short sleeved, with press-studs on the shoulders, GOTS - pastel mint - 98/104</t>
  </si>
  <si>
    <t>709020-53E-5056</t>
  </si>
  <si>
    <t>Baby-body, short sleeved, with press-studs on the shoulders, GOTS - magnolia - 50/56</t>
  </si>
  <si>
    <t>709020-53E-6268</t>
  </si>
  <si>
    <t>Baby-body, short sleeved, with press-studs on the shoulders, GOTS - magnolia - 62/68</t>
  </si>
  <si>
    <t>709020-53E-7480</t>
  </si>
  <si>
    <t>Baby-body, short sleeved, with press-studs on the shoulders, GOTS - magnolia - 74/80</t>
  </si>
  <si>
    <t>709020-53E-8692</t>
  </si>
  <si>
    <t>Baby-body, short sleeved, with press-studs on the shoulders, GOTS - magnolia - 86/92</t>
  </si>
  <si>
    <t>709020-53E-98104</t>
  </si>
  <si>
    <t>Baby-body, short sleeved, with press-studs on the shoulders, GOTS - magnolia - 98/104</t>
  </si>
  <si>
    <t>709028-43E-5056</t>
  </si>
  <si>
    <t>Baby body, short sleeved, with horizontally striped skirt, GOTS - olive - 50/56</t>
  </si>
  <si>
    <t>709028-43E-6268</t>
  </si>
  <si>
    <t>Baby body, short sleeved, with horizontally striped skirt, GOTS - olive - 62/68</t>
  </si>
  <si>
    <t>709028-43E-7480</t>
  </si>
  <si>
    <t>Baby body, short sleeved, with horizontally striped skirt, GOTS - olive - 74/80</t>
  </si>
  <si>
    <t>709028-43E-8692</t>
  </si>
  <si>
    <t>Baby body, short sleeved, with horizontally striped skirt, GOTS - olive - 86/92</t>
  </si>
  <si>
    <t>709028-52E-5056</t>
  </si>
  <si>
    <t>Baby body, short sleeved, with horizontally striped skirt, GOTS - copper - 50/56</t>
  </si>
  <si>
    <t>709028-52E-6268</t>
  </si>
  <si>
    <t>Baby body, short sleeved, with horizontally striped skirt, GOTS - copper - 62/68</t>
  </si>
  <si>
    <t>709028-52E-7480</t>
  </si>
  <si>
    <t>Baby body, short sleeved, with horizontally striped skirt, GOTS - copper - 74/80</t>
  </si>
  <si>
    <t>709028-52E-8692</t>
  </si>
  <si>
    <t>Baby body, short sleeved, with horizontally striped skirt, GOTS - copper - 86/92</t>
  </si>
  <si>
    <t>709030-0100E-5056</t>
  </si>
  <si>
    <t>Baby-body, long sleeved, with press-studs on the shoulders, GOTS - natural (with print) - 50/56</t>
  </si>
  <si>
    <t>709030-0100E-6268</t>
  </si>
  <si>
    <t>Baby-body, long sleeved, with press-studs on the shoulders, GOTS - natural (with print) - 62/68</t>
  </si>
  <si>
    <t>709030-0100E-7480</t>
  </si>
  <si>
    <t>Baby-body, long sleeved, with press-studs on the shoulders, GOTS - natural (with print) - 74/80</t>
  </si>
  <si>
    <t>709030-0100E-8692</t>
  </si>
  <si>
    <t>Baby-body, long sleeved, with press-studs on the shoulders, GOTS - natural (with print) - 86/92</t>
  </si>
  <si>
    <t>709030-0100E-98104</t>
  </si>
  <si>
    <t>Baby-body, long sleeved, with press-studs on the shoulders, GOTS - natural (with print) - 98/104</t>
  </si>
  <si>
    <t>709030-04-5056</t>
  </si>
  <si>
    <t>Baby-body, long sleeved, with press-studs on the shoulder, GOTS - orchid - 50/56</t>
  </si>
  <si>
    <t>709030-04-6268</t>
  </si>
  <si>
    <t>Baby-body, long sleeved, with press-studs on the shoulder, GOTS - orchid - 62/68</t>
  </si>
  <si>
    <t>709030-04-7480</t>
  </si>
  <si>
    <t>Baby-body, long sleeved, with press-studs on the shoulder, GOTS - orchid - 74/80</t>
  </si>
  <si>
    <t>709030-04-8692</t>
  </si>
  <si>
    <t>Baby-body, long sleeved, with press-studs on the shoulder, GOTS - orchid - 86/92</t>
  </si>
  <si>
    <t>709030-04-98104</t>
  </si>
  <si>
    <t>Baby-body, long sleeved, with press-studs on the shoulder, GOTS - orchid - 98/104</t>
  </si>
  <si>
    <t>709030-18E-5056</t>
  </si>
  <si>
    <t>Baby-body, long sleeved, with press-studs on the shoulder, GOTS - saffron - 50/56</t>
  </si>
  <si>
    <t>709030-18E-6268</t>
  </si>
  <si>
    <t>Baby-body, long sleeved, with press-studs on the shoulder, GOTS - saffron - 62/68</t>
  </si>
  <si>
    <t>709030-18E-7480</t>
  </si>
  <si>
    <t>Baby-body, long sleeved, with press-studs on the shoulder, GOTS - saffron - 74/80</t>
  </si>
  <si>
    <t>709030-18E-8692</t>
  </si>
  <si>
    <t>Baby-body, long sleeved, with press-studs on the shoulder, GOTS - saffron - 86/92</t>
  </si>
  <si>
    <t>709030-18E-98104</t>
  </si>
  <si>
    <t>Baby-body, long sleeved, with press-studs on the shoulder, GOTS - saffron - 98/104</t>
  </si>
  <si>
    <t>709030-35-5056</t>
  </si>
  <si>
    <t>Baby-body, long sleeved, with press-studs on the shoulder, GOTS - ice-blue - 50/56</t>
  </si>
  <si>
    <t>709030-35-6268</t>
  </si>
  <si>
    <t>Baby-body, long sleeved, with press-studs on the shoulder, GOTS - ice-blue - 62/68</t>
  </si>
  <si>
    <t>709030-35-7480</t>
  </si>
  <si>
    <t>Baby-body, long sleeved, with press-studs on the shoulder, GOTS - ice-blue - 74/80</t>
  </si>
  <si>
    <t>709030-35-8692</t>
  </si>
  <si>
    <t>Baby-body, long sleeved, with press-studs on the shoulder, GOTS - ice-blue - 86/92</t>
  </si>
  <si>
    <t>709030-35-98104</t>
  </si>
  <si>
    <t>Baby-body, long sleeved, with press-studs on the shoulder, GOTS - ice-blue - 98/104</t>
  </si>
  <si>
    <t>709030-4000E-5056</t>
  </si>
  <si>
    <t>Baby-body, long sleeved, with press-studs on the shoulder, GOTS - pastel mint (with print) - 50/56</t>
  </si>
  <si>
    <t>709030-4000E-6268</t>
  </si>
  <si>
    <t>Baby-body, long sleeved, with press-studs on the shoulder, GOTS - pastel mint (with print) - 62/68</t>
  </si>
  <si>
    <t>709030-4000E-7480</t>
  </si>
  <si>
    <t>Baby-body, long sleeved, with press-studs on the shoulder, GOTS - pastel mint (with print) - 74/80</t>
  </si>
  <si>
    <t>709030-4000E-8692</t>
  </si>
  <si>
    <t>Baby-body, long sleeved, with press-studs on the shoulder, GOTS - pastel mint (with print) - 86/92</t>
  </si>
  <si>
    <t>709030-4000E-98104</t>
  </si>
  <si>
    <t>Baby-body, long sleeved, with press-studs on the shoulder, GOTS - pastel mint (with print) - 98/104</t>
  </si>
  <si>
    <t>709030-43E-5056</t>
  </si>
  <si>
    <t>Baby-body, long sleeved, with press-studs on the shoulder, GOTS - olive - 50/56</t>
  </si>
  <si>
    <t>709030-43E-6268</t>
  </si>
  <si>
    <t>Baby-body, long sleeved, with press-studs on the shoulder, GOTS - olive - 62/68</t>
  </si>
  <si>
    <t>709030-43E-7480</t>
  </si>
  <si>
    <t>Baby-body, long sleeved, with press-studs on the shoulder, GOTS - olive - 74/80</t>
  </si>
  <si>
    <t>709030-43E-8692</t>
  </si>
  <si>
    <t>Baby-body, long sleeved, with press-studs on the shoulder, GOTS - olive - 86/92</t>
  </si>
  <si>
    <t>709030-43E-98104</t>
  </si>
  <si>
    <t>Baby-body, long sleeved, with press-studs on the shoulder, GOTS - olive - 98/104</t>
  </si>
  <si>
    <t>709030-52E-5056</t>
  </si>
  <si>
    <t>Baby-body, long sleeved, with press-studs on the shoulder, GOTS - copper - 50/56</t>
  </si>
  <si>
    <t>709030-52E-6268</t>
  </si>
  <si>
    <t>Baby-body, long sleeved, with press-studs on the shoulder, GOTS - copper - 62/68</t>
  </si>
  <si>
    <t>709030-52E-7480</t>
  </si>
  <si>
    <t>Baby-body, long sleeved, with press-studs on the shoulder, GOTS - copper - 74/80</t>
  </si>
  <si>
    <t>709030-52E-8692</t>
  </si>
  <si>
    <t>Baby-body, long sleeved, with press-studs on the shoulder, GOTS - copper - 86/92</t>
  </si>
  <si>
    <t>709030-52E-98104</t>
  </si>
  <si>
    <t>Baby-body, long sleeved, with press-studs on the shoulder, GOTS - copper - 98/104</t>
  </si>
  <si>
    <t>709030-5300E-5056</t>
  </si>
  <si>
    <t>Baby-body, long sleeved, with press-studs on the shoulder, GOTS - magnolia (with print) - 50/56</t>
  </si>
  <si>
    <t>709030-5300E-6268</t>
  </si>
  <si>
    <t>Baby-body, long sleeved, with press-studs on the shoulder, GOTS - magnolia (with print) - 62/68</t>
  </si>
  <si>
    <t>709030-5300E-7480</t>
  </si>
  <si>
    <t>Baby-body, long sleeved, with press-studs on the shoulder, GOTS - magnolia (with print) - 74/80</t>
  </si>
  <si>
    <t>709030-5300E-8692</t>
  </si>
  <si>
    <t>Baby-body, long sleeved, with press-studs on the shoulder, GOTS - magnolia (with print) - 86/92</t>
  </si>
  <si>
    <t>709030-5300E-98104</t>
  </si>
  <si>
    <t>Baby-body, long sleeved, with press-studs on the shoulder, GOTS - magnolia (with print) - 98/104</t>
  </si>
  <si>
    <t>709030-75-5056</t>
  </si>
  <si>
    <t>Baby-body, long sleeved, with press-studs on the shoulder, GOTS - walnut - 50/56</t>
  </si>
  <si>
    <t>709030-75-6268</t>
  </si>
  <si>
    <t>Baby-body, long sleeved, with press-studs on the shoulder, GOTS - walnut - 62/68</t>
  </si>
  <si>
    <t>709030-75-7480</t>
  </si>
  <si>
    <t>Baby-body, long sleeved, with press-studs on the shoulder, GOTS - walnut - 74/80</t>
  </si>
  <si>
    <t>709030-75-8692</t>
  </si>
  <si>
    <t>Baby-body, long sleeved, with press-studs on the shoulder, GOTS - walnut - 86/92</t>
  </si>
  <si>
    <t>709030-75-98104</t>
  </si>
  <si>
    <t>Baby-body, long sleeved, with press-studs on the shoulder, GOTS - walnut - 98/104</t>
  </si>
  <si>
    <t>709160-01-5056</t>
  </si>
  <si>
    <t>Sleep overall, GOTS - natural - 50/56</t>
  </si>
  <si>
    <t>709160-01-6268</t>
  </si>
  <si>
    <t>Sleep overall, GOTS - natural - 62/68</t>
  </si>
  <si>
    <t>709160-01-7480</t>
  </si>
  <si>
    <t>Sleep overall, GOTS - natural - 74/80</t>
  </si>
  <si>
    <t>709160-01-8692</t>
  </si>
  <si>
    <t>Sleep overall, GOTS - natural - 86/92</t>
  </si>
  <si>
    <t>709160-091-5056</t>
  </si>
  <si>
    <t>Sleep overall, GOTS - light grey mélange - 50/56</t>
  </si>
  <si>
    <t>709160-091-6268</t>
  </si>
  <si>
    <t>Sleep overall, GOTS - light grey mélange - 62/68</t>
  </si>
  <si>
    <t>709160-091-7480</t>
  </si>
  <si>
    <t>Sleep overall, GOTS - light grey mélange - 74/80</t>
  </si>
  <si>
    <t>709160-091-8692</t>
  </si>
  <si>
    <t>Sleep overall, GOTS - light grey mélange - 86/92</t>
  </si>
  <si>
    <t>709160-4000E-5056</t>
  </si>
  <si>
    <t>Sleep overall, GOTS - pastel mint (with print) - 50/56</t>
  </si>
  <si>
    <t>709160-4000E-6268</t>
  </si>
  <si>
    <t>Sleep overall, GOTS - pastel mint (with print) - 62/68</t>
  </si>
  <si>
    <t>709160-4000E-7480</t>
  </si>
  <si>
    <t>Sleep overall, GOTS - pastel mint (with print) - 74/80</t>
  </si>
  <si>
    <t>709160-4000E-8692</t>
  </si>
  <si>
    <t>Sleep overall, GOTS - pastel mint (with print) - 86/92</t>
  </si>
  <si>
    <t>709160-5300E-5056</t>
  </si>
  <si>
    <t>Sleep overall, GOTS - magnolia (with print) - 50/56</t>
  </si>
  <si>
    <t>709160-5300E-6268</t>
  </si>
  <si>
    <t>Sleep overall, GOTS - magnolia (with print) - 62/68</t>
  </si>
  <si>
    <t>709160-5300E-7480</t>
  </si>
  <si>
    <t>Sleep overall, GOTS - magnolia (with print) - 74/80</t>
  </si>
  <si>
    <t>709160-5300E-8692</t>
  </si>
  <si>
    <t>Sleep overall, GOTS - magnolia (with print) - 86/92</t>
  </si>
  <si>
    <t>709170-0100E-5056</t>
  </si>
  <si>
    <t>Baby overall, with cuffs at legs, GOTS - natural (with print) - 50/56</t>
  </si>
  <si>
    <t>709170-0100E-6268</t>
  </si>
  <si>
    <t>Baby overall, with cuffs at legs, GOTS - natural (with print) - 62/68</t>
  </si>
  <si>
    <t>709170-0100E-7480</t>
  </si>
  <si>
    <t>Baby overall, with cuffs at legs, GOTS - natural (with print) - 74/80</t>
  </si>
  <si>
    <t>709170-0100E-8692</t>
  </si>
  <si>
    <t>Baby overall, with cuffs at legs, GOTS - natural (with print) - 86/92</t>
  </si>
  <si>
    <t>709510-0100E-5056</t>
  </si>
  <si>
    <t>Baby-body, long sleeved, GOTS - natural (with print) - 50/56</t>
  </si>
  <si>
    <t>709510-0100E-6268</t>
  </si>
  <si>
    <t>Baby-body, long sleeved, GOTS - natural (with print) - 62/68</t>
  </si>
  <si>
    <t>709510-0100E-7480</t>
  </si>
  <si>
    <t>Baby-body, long sleeved, GOTS - natural (with print) - 74/80</t>
  </si>
  <si>
    <t>709510-01-5056</t>
  </si>
  <si>
    <t>709510-01-6268</t>
  </si>
  <si>
    <t>709510-01-7480</t>
  </si>
  <si>
    <t>709510-091-5056</t>
  </si>
  <si>
    <t>709510-091-6268</t>
  </si>
  <si>
    <t>709510-091-7480</t>
  </si>
  <si>
    <t>709510-33-5056</t>
  </si>
  <si>
    <t>709510-33-6268</t>
  </si>
  <si>
    <t>709510-33-7480</t>
  </si>
  <si>
    <t>709510-40E-5056</t>
  </si>
  <si>
    <t>Baby-body, long sleeved, GOTS - pastel mint - 50/56</t>
  </si>
  <si>
    <t>709510-40E-6268</t>
  </si>
  <si>
    <t>Baby-body, long sleeved, GOTS - pastel mint - 62/68</t>
  </si>
  <si>
    <t>709510-40E-7480</t>
  </si>
  <si>
    <t>Baby-body, long sleeved, GOTS - pastel mint - 74/80</t>
  </si>
  <si>
    <t>709510-53E-5056</t>
  </si>
  <si>
    <t>Baby-body, long sleeved, GOTS - magnolia - 50/56</t>
  </si>
  <si>
    <t>709510-53E-6268</t>
  </si>
  <si>
    <t>Baby-body, long sleeved, GOTS - magnolia - 62/68</t>
  </si>
  <si>
    <t>709510-53E-7480</t>
  </si>
  <si>
    <t>Baby-body, long sleeved, GOTS - magnolia - 74/80</t>
  </si>
  <si>
    <t>723331-4301E-5056</t>
  </si>
  <si>
    <t>Baby summer shorts, GOTS - olive/natural (9:9) - 50/56</t>
  </si>
  <si>
    <t>4301E</t>
  </si>
  <si>
    <t>olive/natural (9:9)</t>
  </si>
  <si>
    <t>723331-4301E-6268</t>
  </si>
  <si>
    <t>Baby summer shorts, GOTS - olive/natural (9:9) - 62/68</t>
  </si>
  <si>
    <t>723331-4301E-7480</t>
  </si>
  <si>
    <t>Baby summer shorts, GOTS - olive/natural (9:9) - 74/80</t>
  </si>
  <si>
    <t>723331-4301E-8692</t>
  </si>
  <si>
    <t>Baby summer shorts, GOTS - olive/natural (9:9) - 86/92</t>
  </si>
  <si>
    <t>723331-5201E-5056</t>
  </si>
  <si>
    <t>Baby summer shorts, GOTS - copper/natural (9:9) - 50/56</t>
  </si>
  <si>
    <t>5201E</t>
  </si>
  <si>
    <t>copper/natural (9:9)</t>
  </si>
  <si>
    <t>723331-5201E-6268</t>
  </si>
  <si>
    <t>Baby summer shorts, GOTS - copper/natural (9:9) - 62/68</t>
  </si>
  <si>
    <t>723331-5201E-7480</t>
  </si>
  <si>
    <t>Baby summer shorts, GOTS - copper/natural (9:9) - 74/80</t>
  </si>
  <si>
    <t>723331-5201E-8692</t>
  </si>
  <si>
    <t>Baby summer shorts, GOTS - copper/natural (9:9) - 86/92</t>
  </si>
  <si>
    <t>723550-0104E-6268</t>
  </si>
  <si>
    <t>Baby leggings, GOTS - natural/orchid (8:2) - 62/68</t>
  </si>
  <si>
    <t>0104E</t>
  </si>
  <si>
    <t>natural/orchid (8:2)</t>
  </si>
  <si>
    <t>723550-0104E-7480</t>
  </si>
  <si>
    <t>Baby leggings, GOTS - natural/orchid (8:2) - 74/80</t>
  </si>
  <si>
    <t>723550-0104E-8692</t>
  </si>
  <si>
    <t>Baby leggings, GOTS - natural/orchid (8:2) - 86/92</t>
  </si>
  <si>
    <t>723550-0133E-6268</t>
  </si>
  <si>
    <t>Baby leggings, GOTS - natural/navy-blue (8:2) - 62/68</t>
  </si>
  <si>
    <t>0133E</t>
  </si>
  <si>
    <t>natural/navy-blue (8:2)</t>
  </si>
  <si>
    <t>723550-0133E-7480</t>
  </si>
  <si>
    <t>Baby leggings, GOTS - natural/navy-blue (8:2) - 74/80</t>
  </si>
  <si>
    <t>723550-0133E-8692</t>
  </si>
  <si>
    <t>Baby leggings, GOTS - natural/navy-blue (8:2) - 86/92</t>
  </si>
  <si>
    <t>724805-4311E-4648</t>
  </si>
  <si>
    <t>Men's shirt, short sleeved, GOTS - olive/natural (17:3) - 46/48</t>
  </si>
  <si>
    <t>4311E</t>
  </si>
  <si>
    <t>olive/natural (17:3)</t>
  </si>
  <si>
    <t>724805-4311E-5052</t>
  </si>
  <si>
    <t>Men's shirt, short sleeved, GOTS - olive/natural (17:3) - 50/52</t>
  </si>
  <si>
    <t>724805-4311E-5456</t>
  </si>
  <si>
    <t>Men's shirt, short sleeved, GOTS - olive/natural (17:3) - 54/56</t>
  </si>
  <si>
    <t>724805-5211E-4648</t>
  </si>
  <si>
    <t>Men's shirt, short sleeved, GOTS - copper/natural (17:3) - 46/48</t>
  </si>
  <si>
    <t>5211E</t>
  </si>
  <si>
    <t>copper/natural (17:3)</t>
  </si>
  <si>
    <t>724805-5211E-5052</t>
  </si>
  <si>
    <t>Men's shirt, short sleeved, GOTS - copper/natural (17:3) - 50/52</t>
  </si>
  <si>
    <t>724805-5211E-5456</t>
  </si>
  <si>
    <t>Men's shirt, short sleeved, GOTS - copper/natural (17:3) - 54/56</t>
  </si>
  <si>
    <t>724815-4311E-4648</t>
  </si>
  <si>
    <t>Men's shirt, long sleeved, GOTS - olive/natural (17:3) - 46/48</t>
  </si>
  <si>
    <t>724815-4311E-5052</t>
  </si>
  <si>
    <t>Men's shirt, long sleeved, GOTS - olive/natural (17:3) - 50/52</t>
  </si>
  <si>
    <t>724815-4311E-5456</t>
  </si>
  <si>
    <t>Men's shirt, long sleeved, GOTS - olive/natural (17:3) - 54/56</t>
  </si>
  <si>
    <t>724815-5211E-4648</t>
  </si>
  <si>
    <t>Men's shirt, long sleeved, GOTS - copper/natural (17:3) - 46/48</t>
  </si>
  <si>
    <t>724815-5211E-5052</t>
  </si>
  <si>
    <t>Men's shirt, long sleeved, GOTS - copper/natural (17:3) - 50/52</t>
  </si>
  <si>
    <t>724815-5211E-5456</t>
  </si>
  <si>
    <t>Men's shirt, long sleeved, GOTS - copper/natural (17:3) - 54/56</t>
  </si>
  <si>
    <t>724875-4311E-3436</t>
  </si>
  <si>
    <t>Ladies' shirt, short sleeved, GOTS - olive/natural (17:3) - 34/36</t>
  </si>
  <si>
    <t>724875-4311E-3840</t>
  </si>
  <si>
    <t>Ladies' shirt, short sleeved, GOTS - olive/natural (17:3) - 38/40</t>
  </si>
  <si>
    <t>724875-4311E-4244</t>
  </si>
  <si>
    <t>Ladies' shirt, short sleeved, GOTS - olive/natural (17:3) - 42/44</t>
  </si>
  <si>
    <t>724875-4311E-4648</t>
  </si>
  <si>
    <t>Ladies' shirt, short sleeved, GOTS - olive/natural (17:3) - 46/48</t>
  </si>
  <si>
    <t>724875-5211E-3436</t>
  </si>
  <si>
    <t>Ladies' shirt, short sleeved, GOTS - copper/natural (17:3) - 34/36</t>
  </si>
  <si>
    <t>724875-5211E-3840</t>
  </si>
  <si>
    <t>Ladies' shirt, short sleeved, GOTS - copper/natural (17:3) - 38/40</t>
  </si>
  <si>
    <t>724875-5211E-4244</t>
  </si>
  <si>
    <t>Ladies' shirt, short sleeved, GOTS - copper/natural (17:3) - 42/44</t>
  </si>
  <si>
    <t>724875-5211E-4648</t>
  </si>
  <si>
    <t>Ladies' shirt, short sleeved, GOTS - copper/natural (17:3) - 46/48</t>
  </si>
  <si>
    <t>724975-4311E-3436</t>
  </si>
  <si>
    <t>Ladies' shirt, long sleeved, GOTS - olive/natural (17:3) - 34/36</t>
  </si>
  <si>
    <t>724975-4311E-3840</t>
  </si>
  <si>
    <t>Ladies' shirt, long sleeved, GOTS - olive/natural (17:3) - 38/40</t>
  </si>
  <si>
    <t>724975-4311E-4244</t>
  </si>
  <si>
    <t>Ladies' shirt, long sleeved, GOTS - olive/natural (17:3) - 42/44</t>
  </si>
  <si>
    <t>724975-4311E-4648</t>
  </si>
  <si>
    <t>Ladies' shirt, long sleeved, GOTS - olive/natural (17:3) - 46/48</t>
  </si>
  <si>
    <t>724975-5211E-3436</t>
  </si>
  <si>
    <t>Ladies' shirt, long sleeved, GOTS - copper/natural (17:3) - 34/36</t>
  </si>
  <si>
    <t>724975-5211E-3840</t>
  </si>
  <si>
    <t>Ladies' shirt, long sleeved, GOTS - copper/natural (17:3) - 38/40</t>
  </si>
  <si>
    <t>724975-5211E-4244</t>
  </si>
  <si>
    <t>Ladies' shirt, long sleeved, GOTS - copper/natural (17:3) - 42/44</t>
  </si>
  <si>
    <t>724975-5211E-4648</t>
  </si>
  <si>
    <t>Ladies' shirt, long sleeved, GOTS - copper/natural (17:3) - 46/48</t>
  </si>
  <si>
    <t>725110-3533E-110116</t>
  </si>
  <si>
    <t>Baby-shirt, long sleeved, GOTS - ice-blue/navy-blue (13:7) - 110/116</t>
  </si>
  <si>
    <t>3533E</t>
  </si>
  <si>
    <t>ice-blue/navy-blue (13:7)</t>
  </si>
  <si>
    <t>725110-3533E-6268</t>
  </si>
  <si>
    <t>Baby-shirt, long sleeved, GOTS - ice-blue/navy-blue (13:7) - 62/68</t>
  </si>
  <si>
    <t>725110-3533E-7480</t>
  </si>
  <si>
    <t>Baby-shirt, long sleeved, GOTS - ice-blue/navy-blue (13:7) - 74/80</t>
  </si>
  <si>
    <t>725110-3533E-8692</t>
  </si>
  <si>
    <t>Baby-shirt, long sleeved, GOTS - ice-blue/navy-blue (13:7) - 86/92</t>
  </si>
  <si>
    <t>725110-3533E-98104</t>
  </si>
  <si>
    <t>Baby-shirt, long sleeved, GOTS - ice-blue/navy-blue (13:7) - 98/104</t>
  </si>
  <si>
    <t>725110-5504E-110116</t>
  </si>
  <si>
    <t>Baby-shirt, long sleeved, GOTS - raspberry/orchid (13:7) - 110/116</t>
  </si>
  <si>
    <t>5504E</t>
  </si>
  <si>
    <t>raspberry/orchid (13:7)</t>
  </si>
  <si>
    <t>725110-5504E-6268</t>
  </si>
  <si>
    <t>Baby-shirt, long sleeved, GOTS - raspberry/orchid (13:7) - 62/68</t>
  </si>
  <si>
    <t>725110-5504E-7480</t>
  </si>
  <si>
    <t>Baby-shirt, long sleeved, GOTS - raspberry/orchid (13:7) - 74/80</t>
  </si>
  <si>
    <t>725110-5504E-8692</t>
  </si>
  <si>
    <t>Baby-shirt, long sleeved, GOTS - raspberry/orchid (13:7) - 86/92</t>
  </si>
  <si>
    <t>725110-5504E-98104</t>
  </si>
  <si>
    <t>Baby-shirt, long sleeved, GOTS - raspberry/orchid (13:7) - 98/104</t>
  </si>
  <si>
    <t>725510-1875E-5056</t>
  </si>
  <si>
    <t>Shirt, long sleeved, GOTS - saffron/walnut (7:3) - 50/56</t>
  </si>
  <si>
    <t>1875E</t>
  </si>
  <si>
    <t>saffron/walnut (7:3)</t>
  </si>
  <si>
    <t>725510-1875E-6268</t>
  </si>
  <si>
    <t>Shirt, long sleeved, GOTS - saffron/walnut (7:3) - 62/68</t>
  </si>
  <si>
    <t>725510-1875E-7480</t>
  </si>
  <si>
    <t>Shirt, long sleeved, GOTS - saffron/walnut (7:3) - 74/80</t>
  </si>
  <si>
    <t>727510-0104E-6268</t>
  </si>
  <si>
    <t>Baby envelope-neck shirt, long sleeved, GOTS - natural/orchid (8:2) - 62/68</t>
  </si>
  <si>
    <t>727510-0104E-7480</t>
  </si>
  <si>
    <t>Baby envelope-neck shirt, long sleeved, GOTS - natural/orchid (8:2) - 74/80</t>
  </si>
  <si>
    <t>727510-0104E-8692</t>
  </si>
  <si>
    <t>Baby envelope-neck shirt, long sleeved, GOTS - natural/orchid (8:2) - 86/92</t>
  </si>
  <si>
    <t>727510-0104E-98104</t>
  </si>
  <si>
    <t>Baby envelope-neck shirt, long sleeved, GOTS - natural/orchid (8:2) - 98/104</t>
  </si>
  <si>
    <t>727510-0133E-6268</t>
  </si>
  <si>
    <t>Baby envelope-neck shirt, long sleeved, GOTS - natural/navy-blue (8:2) - 62/68</t>
  </si>
  <si>
    <t>727510-0133E-7480</t>
  </si>
  <si>
    <t>Baby envelope-neck shirt, long sleeved, GOTS - natural/navy-blue (8:2) - 74/80</t>
  </si>
  <si>
    <t>727510-0133E-8692</t>
  </si>
  <si>
    <t>Baby envelope-neck shirt, long sleeved, GOTS - natural/navy-blue (8:2) - 86/92</t>
  </si>
  <si>
    <t>727510-0133E-98104</t>
  </si>
  <si>
    <t>Baby envelope-neck shirt, long sleeved, GOTS - natural/navy-blue (8:2) - 98/104</t>
  </si>
  <si>
    <t>727800-3533E-104</t>
  </si>
  <si>
    <t>Children's singlet, short sleeved, GOTS - ice-blue/navy-blue (13:7) - 104</t>
  </si>
  <si>
    <t>727800-3533E-116</t>
  </si>
  <si>
    <t>Children's singlet, short sleeved, GOTS - ice-blue/navy-blue (13:7) - 116</t>
  </si>
  <si>
    <t>727800-3533E-128</t>
  </si>
  <si>
    <t>Children's singlet, short sleeved, GOTS - ice-blue/navy-blue (13:7) - 128</t>
  </si>
  <si>
    <t>727800-3533E-140</t>
  </si>
  <si>
    <t>Children's singlet, short sleeved, GOTS - ice-blue/navy-blue (13:7) - 140</t>
  </si>
  <si>
    <t>727800-3533E-152</t>
  </si>
  <si>
    <t>Children's singlet, short sleeved, GOTS - ice-blue/navy-blue (13:7) - 152</t>
  </si>
  <si>
    <t>727800-3533E-164</t>
  </si>
  <si>
    <t>Children's singlet, short sleeved, GOTS - ice-blue/navy-blue (13:7) - 164</t>
  </si>
  <si>
    <t>727800-3533E-176</t>
  </si>
  <si>
    <t>Children's singlet, short sleeved, GOTS - ice-blue/navy-blue (13:7) - 176</t>
  </si>
  <si>
    <t>727800-3533E-92</t>
  </si>
  <si>
    <t>Children's singlet, short sleeved, GOTS - ice-blue/navy-blue (13:7) - 92</t>
  </si>
  <si>
    <t>727800-5504E-104</t>
  </si>
  <si>
    <t>Children's singlet, short sleeved, GOTS - raspberry/orchid (13:7) - 104</t>
  </si>
  <si>
    <t>727800-5504E-116</t>
  </si>
  <si>
    <t>Children's singlet, short sleeved, GOTS - raspberry/orchid (13:7) - 116</t>
  </si>
  <si>
    <t>727800-5504E-128</t>
  </si>
  <si>
    <t>Children's singlet, short sleeved, GOTS - raspberry/orchid (13:7) - 128</t>
  </si>
  <si>
    <t>727800-5504E-140</t>
  </si>
  <si>
    <t>Children's singlet, short sleeved, GOTS - raspberry/orchid (13:7) - 140</t>
  </si>
  <si>
    <t>727800-5504E-152</t>
  </si>
  <si>
    <t>Children's singlet, short sleeved, GOTS - raspberry/orchid (13:7) - 152</t>
  </si>
  <si>
    <t>727800-5504E-164</t>
  </si>
  <si>
    <t>Children's singlet, short sleeved, GOTS - raspberry/orchid (13:7) - 164</t>
  </si>
  <si>
    <t>727800-5504E-176</t>
  </si>
  <si>
    <t>Children's singlet, short sleeved, GOTS - raspberry/orchid (13:7) - 176</t>
  </si>
  <si>
    <t>727800-5504E-92</t>
  </si>
  <si>
    <t>Children's singlet, short sleeved, GOTS - raspberry/orchid (13:7) - 92</t>
  </si>
  <si>
    <t>727810-1875E-104</t>
  </si>
  <si>
    <t>Children's singlet, long sleeved, GOTS - saffron/walnut (7:3) - 104</t>
  </si>
  <si>
    <t>727810-1875E-116</t>
  </si>
  <si>
    <t>Children's singlet, long sleeved, GOTS - saffron/walnut (7:3) - 116</t>
  </si>
  <si>
    <t>727810-1875E-128</t>
  </si>
  <si>
    <t>Children's singlet, long sleeved, GOTS - saffron/walnut (7:3) - 128</t>
  </si>
  <si>
    <t>727810-1875E-140</t>
  </si>
  <si>
    <t>Children's singlet, long sleeved, GOTS - saffron/walnut (7:3) - 140</t>
  </si>
  <si>
    <t>727810-1875E-152</t>
  </si>
  <si>
    <t>Children's singlet, long sleeved, GOTS - saffron/walnut (7:3) - 152</t>
  </si>
  <si>
    <t>727810-1875E-164</t>
  </si>
  <si>
    <t>Children's singlet, long sleeved, GOTS - saffron/walnut (7:3) - 164</t>
  </si>
  <si>
    <t>727810-1875E-176</t>
  </si>
  <si>
    <t>Children's singlet, long sleeved, GOTS - saffron/walnut (7:3) - 176</t>
  </si>
  <si>
    <t>727810-1875E-92</t>
  </si>
  <si>
    <t>Children's singlet, long sleeved, GOTS - saffron/walnut (7:3) - 92</t>
  </si>
  <si>
    <t>727810-3533E-104</t>
  </si>
  <si>
    <t>Children's singlet, long sleeved, GOTS - ice-blue/navy-blue (13:7) - 104</t>
  </si>
  <si>
    <t>727810-3533E-116</t>
  </si>
  <si>
    <t>Children's singlet, long sleeved, GOTS - ice-blue/navy-blue (13:7) - 116</t>
  </si>
  <si>
    <t>727810-3533E-128</t>
  </si>
  <si>
    <t>Children's singlet, long sleeved, GOTS - ice-blue/navy-blue (13:7) - 128</t>
  </si>
  <si>
    <t>727810-3533E-140</t>
  </si>
  <si>
    <t>Children's singlet, long sleeved, GOTS - ice-blue/navy-blue (13:7) - 140</t>
  </si>
  <si>
    <t>727810-3533E-152</t>
  </si>
  <si>
    <t>Children's singlet, long sleeved, GOTS - ice-blue/navy-blue (13:7) - 152</t>
  </si>
  <si>
    <t>727810-3533E-164</t>
  </si>
  <si>
    <t>Children's singlet, long sleeved, GOTS - ice-blue/navy-blue (13:7) - 164</t>
  </si>
  <si>
    <t>727810-3533E-176</t>
  </si>
  <si>
    <t>Children's singlet, long sleeved, GOTS - ice-blue/navy-blue (13:7) - 176</t>
  </si>
  <si>
    <t>727810-3533E-92</t>
  </si>
  <si>
    <t>Children's singlet, long sleeved, GOTS - ice-blue/navy-blue (13:7) - 92</t>
  </si>
  <si>
    <t>727810-5504E-104</t>
  </si>
  <si>
    <t>Children's singlet, long sleeved, GOTS - raspberry/orchid (13:7) - 104</t>
  </si>
  <si>
    <t>727810-5504E-116</t>
  </si>
  <si>
    <t>Children's singlet, long sleeved, GOTS - raspberry/orchid (13:7) - 116</t>
  </si>
  <si>
    <t>727810-5504E-128</t>
  </si>
  <si>
    <t>Children's singlet, long sleeved, GOTS - raspberry/orchid (13:7) - 128</t>
  </si>
  <si>
    <t>727810-5504E-140</t>
  </si>
  <si>
    <t>Children's singlet, long sleeved, GOTS - raspberry/orchid (13:7) - 140</t>
  </si>
  <si>
    <t>727810-5504E-152</t>
  </si>
  <si>
    <t>Children's singlet, long sleeved, GOTS - raspberry/orchid (13:7) - 152</t>
  </si>
  <si>
    <t>727810-5504E-164</t>
  </si>
  <si>
    <t>Children's singlet, long sleeved, GOTS - raspberry/orchid (13:7) - 164</t>
  </si>
  <si>
    <t>727810-5504E-176</t>
  </si>
  <si>
    <t>Children's singlet, long sleeved, GOTS - raspberry/orchid (13:7) - 176</t>
  </si>
  <si>
    <t>727810-5504E-92</t>
  </si>
  <si>
    <t>Children's singlet, long sleeved, GOTS - raspberry/orchid (13:7) - 92</t>
  </si>
  <si>
    <t>728000-3533E-104</t>
  </si>
  <si>
    <t>Children's singlet, GOTS - ice-blue/navy-blue (13:7) - 104</t>
  </si>
  <si>
    <t>728000-3533E-116</t>
  </si>
  <si>
    <t>Children's singlet, GOTS - ice-blue/navy-blue (13:7) - 116</t>
  </si>
  <si>
    <t>728000-3533E-128</t>
  </si>
  <si>
    <t>Children's singlet, GOTS - ice-blue/navy-blue (13:7) - 128</t>
  </si>
  <si>
    <t>728000-3533E-140</t>
  </si>
  <si>
    <t>Children's singlet, GOTS - ice-blue/navy-blue (13:7) - 140</t>
  </si>
  <si>
    <t>728000-3533E-152</t>
  </si>
  <si>
    <t>Children's singlet, GOTS - ice-blue/navy-blue (13:7) - 152</t>
  </si>
  <si>
    <t>728000-3533E-164</t>
  </si>
  <si>
    <t>Children's singlet, GOTS - ice-blue/navy-blue (13:7) - 164</t>
  </si>
  <si>
    <t>728000-3533E-176</t>
  </si>
  <si>
    <t>Children's singlet, GOTS - ice-blue/navy-blue (13:7) - 176</t>
  </si>
  <si>
    <t>728000-3533E-92</t>
  </si>
  <si>
    <t>Children's singlet, GOTS - ice-blue/navy-blue (13:7) - 92</t>
  </si>
  <si>
    <t>728000-5504E-104</t>
  </si>
  <si>
    <t>Children's singlet, GOTS - raspberry/orchid (13:7) - 104</t>
  </si>
  <si>
    <t>728000-5504E-116</t>
  </si>
  <si>
    <t>Children's singlet, GOTS - raspberry/orchid (13:7) - 116</t>
  </si>
  <si>
    <t>728000-5504E-128</t>
  </si>
  <si>
    <t>Children's singlet, GOTS - raspberry/orchid (13:7) - 128</t>
  </si>
  <si>
    <t>728000-5504E-140</t>
  </si>
  <si>
    <t>Children's singlet, GOTS - raspberry/orchid (13:7) - 140</t>
  </si>
  <si>
    <t>728000-5504E-152</t>
  </si>
  <si>
    <t>Children's singlet, GOTS - raspberry/orchid (13:7) - 152</t>
  </si>
  <si>
    <t>728000-5504E-164</t>
  </si>
  <si>
    <t>Children's singlet, GOTS - raspberry/orchid (13:7) - 164</t>
  </si>
  <si>
    <t>728000-5504E-176</t>
  </si>
  <si>
    <t>Children's singlet, GOTS - raspberry/orchid (13:7) - 176</t>
  </si>
  <si>
    <t>728000-5504E-92</t>
  </si>
  <si>
    <t>Children's singlet, GOTS - raspberry/orchid (13:7) - 92</t>
  </si>
  <si>
    <t>729010-0104E-5056</t>
  </si>
  <si>
    <t>Baby-body, long sleeved, GOTS - natural/orchid (8:2) - 50/56</t>
  </si>
  <si>
    <t>729010-0104E-6268</t>
  </si>
  <si>
    <t>Baby-body, long sleeved, GOTS - natural/orchid (8:2) - 62/68</t>
  </si>
  <si>
    <t>729010-0104E-7480</t>
  </si>
  <si>
    <t>Baby-body, long sleeved, GOTS - natural/orchid (8:2) - 74/80</t>
  </si>
  <si>
    <t>729010-0104E-8692</t>
  </si>
  <si>
    <t>Baby-body, long sleeved, GOTS - natural/orchid (8:2) - 86/92</t>
  </si>
  <si>
    <t>729010-0104E-98104</t>
  </si>
  <si>
    <t>Baby-body, long sleeved, GOTS - natural/orchid (8:2) - 98/104</t>
  </si>
  <si>
    <t>729010-0133E-5056</t>
  </si>
  <si>
    <t>Baby-body, long sleeved, GOTS - natural/navy-blue (8:2) - 50/56</t>
  </si>
  <si>
    <t>729010-0133E-6268</t>
  </si>
  <si>
    <t>Baby-body, long sleeved, GOTS - natural/navy-blue (8:2) - 62/68</t>
  </si>
  <si>
    <t>729010-0133E-7480</t>
  </si>
  <si>
    <t>Baby-body, long sleeved, GOTS - natural/navy-blue (8:2) - 74/80</t>
  </si>
  <si>
    <t>729010-0133E-8692</t>
  </si>
  <si>
    <t>Baby-body, long sleeved, GOTS - natural/navy-blue (8:2) - 86/92</t>
  </si>
  <si>
    <t>729010-0133E-98104</t>
  </si>
  <si>
    <t>Baby-body, long sleeved, GOTS - natural/navy-blue (8:2) - 98/104</t>
  </si>
  <si>
    <t>729030-3533E-5056</t>
  </si>
  <si>
    <t>Baby-body, long sleeved, with press-studs on the shoulder, GOTS - ice-blue/navy-blue (13:7) - 50/56</t>
  </si>
  <si>
    <t>729030-3533E-6268</t>
  </si>
  <si>
    <t>Baby-body, long sleeved, with press-studs on the shoulder, GOTS - ice-blue/navy-blue (13:7) - 62/68</t>
  </si>
  <si>
    <t>729030-3533E-7480</t>
  </si>
  <si>
    <t>Baby-body, long sleeved, with press-studs on the shoulder, GOTS - ice-blue/navy-blue (13:7) - 74/80</t>
  </si>
  <si>
    <t>729030-3533E-8692</t>
  </si>
  <si>
    <t>Baby-body, long sleeved, with press-studs on the shoulder, GOTS - ice-blue/navy-blue (13:7) - 86/92</t>
  </si>
  <si>
    <t>729030-3533E-98104</t>
  </si>
  <si>
    <t>Baby-body, long sleeved, with press-studs on the shoulder, GOTS - ice-blue/navy-blue (13:7) - 98/104</t>
  </si>
  <si>
    <t>729030-5504E-5056</t>
  </si>
  <si>
    <t>Baby-body, long sleeved, with press-studs on the shoulder, GOTS - raspberry/orchid (13:7) - 50/56</t>
  </si>
  <si>
    <t>729030-5504E-6268</t>
  </si>
  <si>
    <t>Baby-body, long sleeved, with press-studs on the shoulder, GOTS - raspberry/orchid (13:7) - 62/68</t>
  </si>
  <si>
    <t>729030-5504E-7480</t>
  </si>
  <si>
    <t>Baby-body, long sleeved, with press-studs on the shoulder, GOTS - raspberry/orchid (13:7) - 74/80</t>
  </si>
  <si>
    <t>729030-5504E-8692</t>
  </si>
  <si>
    <t>Baby-body, long sleeved, with press-studs on the shoulder, GOTS - raspberry/orchid (13:7) - 86/92</t>
  </si>
  <si>
    <t>729030-5504E-98104</t>
  </si>
  <si>
    <t>Baby-body, long sleeved, with press-studs on the shoulder, GOTS - raspberry/orchid (13:7) - 98/104</t>
  </si>
  <si>
    <t>729155-4301E-5056</t>
  </si>
  <si>
    <t>Baby play suit, GOTS - olive/natural (9:9) - 50/56</t>
  </si>
  <si>
    <t>729155-4301E-6268</t>
  </si>
  <si>
    <t>Baby play suit, GOTS - olive/natural (9:9) - 62/68</t>
  </si>
  <si>
    <t>729155-4301E-7480</t>
  </si>
  <si>
    <t>Baby play suit, GOTS - olive/natural (9:9) - 74/80</t>
  </si>
  <si>
    <t>729155-4301E-8692</t>
  </si>
  <si>
    <t>Baby play suit, GOTS - olive/natural (9:9) - 86/92</t>
  </si>
  <si>
    <t>729155-5201E-5056</t>
  </si>
  <si>
    <t>Baby play suit, GOTS - copper/natural (9:9) - 50/56</t>
  </si>
  <si>
    <t>729155-5201E-6268</t>
  </si>
  <si>
    <t>Baby play suit, GOTS - copper/natural (9:9) - 62/68</t>
  </si>
  <si>
    <t>729155-5201E-7480</t>
  </si>
  <si>
    <t>Baby play suit, GOTS - copper/natural (9:9) - 74/80</t>
  </si>
  <si>
    <t>729155-5201E-8692</t>
  </si>
  <si>
    <t>Baby play suit, GOTS - copper/natural (9:9) - 86/92</t>
  </si>
  <si>
    <t>729161-0104E-5056</t>
  </si>
  <si>
    <t>Sleep overall, with cuffs at legs, GOTS - natural/orchid (8:2) - 50/56</t>
  </si>
  <si>
    <t>729161-0104E-6268</t>
  </si>
  <si>
    <t>Sleep overall, with cuffs at legs, GOTS - natural/orchid (8:2) - 62/68</t>
  </si>
  <si>
    <t>729161-0104E-7480</t>
  </si>
  <si>
    <t>Sleep overall, with cuffs at legs, GOTS - natural/orchid (8:2) - 74/80</t>
  </si>
  <si>
    <t>729161-0104E-8692</t>
  </si>
  <si>
    <t>Sleep overall, with cuffs at legs, GOTS - natural/orchid (8:2) - 86/92</t>
  </si>
  <si>
    <t>729161-0133E-5056</t>
  </si>
  <si>
    <t>Sleep overall, GOTS - natural/navy-blue (8:2) - 50/56</t>
  </si>
  <si>
    <t>729161-0133E-6268</t>
  </si>
  <si>
    <t>Sleep overall, GOTS - natural/navy-blue (8:2) - 62/68</t>
  </si>
  <si>
    <t>729161-0133E-7480</t>
  </si>
  <si>
    <t>Sleep overall, GOTS - natural/navy-blue (8:2) - 74/80</t>
  </si>
  <si>
    <t>729161-0133E-8692</t>
  </si>
  <si>
    <t>Sleep overall, GOTS - natural/navy-blue (8:2) - 86/92</t>
  </si>
  <si>
    <t>729510-0104E-5056</t>
  </si>
  <si>
    <t>729510-0104E-6268</t>
  </si>
  <si>
    <t>729510-0104E-7480</t>
  </si>
  <si>
    <t>729510-0133E-5056</t>
  </si>
  <si>
    <t>729510-0133E-6268</t>
  </si>
  <si>
    <t>729510-0133E-7480</t>
  </si>
  <si>
    <t>729530-1875E-6268</t>
  </si>
  <si>
    <t>Baby-body, long sleeved, with press-studs, GOTS - saffron/walnut (7:3) - 62/68</t>
  </si>
  <si>
    <t>729530-1875E-7480</t>
  </si>
  <si>
    <t>Baby-body, long sleeved, with press-studs, GOTS - saffron/walnut (7:3) - 74/80</t>
  </si>
  <si>
    <t>729530-1875E-8692</t>
  </si>
  <si>
    <t>Baby-body, long sleeved, with press-studs, GOTS - saffron/walnut (7:3) - 86/92</t>
  </si>
  <si>
    <t>729530-1875E-98104</t>
  </si>
  <si>
    <t>Baby-body, long sleeved, with press-studs, GOTS - saffron/walnut (7:3) - 98/104</t>
  </si>
  <si>
    <t>745540-01-1</t>
  </si>
  <si>
    <t>Pixie-bonnet, "devil style" - natural - 1</t>
  </si>
  <si>
    <t>100% Silk</t>
  </si>
  <si>
    <t>745540-01-2</t>
  </si>
  <si>
    <t>Pixie-bonnet, "devil style" - natural - 2</t>
  </si>
  <si>
    <t>751010-01-0</t>
  </si>
  <si>
    <t>Breast pads, 2 ply silk &amp; 1 ply wool - natural - 0</t>
  </si>
  <si>
    <t>72% Silk</t>
  </si>
  <si>
    <t>28% Virgin wool (organic)</t>
  </si>
  <si>
    <t>751010-01-1</t>
  </si>
  <si>
    <t>Breast pads, 2 ply silk &amp; 1 ply wool - natural - 1</t>
  </si>
  <si>
    <t>761010-01-0</t>
  </si>
  <si>
    <t>Breast pads, 1 ply silk &amp; 1 ply wool - natural - 0</t>
  </si>
  <si>
    <t>55% Silk</t>
  </si>
  <si>
    <t>45% Virgin wool (organic)</t>
  </si>
  <si>
    <t>761010-01-1</t>
  </si>
  <si>
    <t>Breast pads, 1 ply silk &amp; 1 ply wool - natural - 1</t>
  </si>
  <si>
    <t>802560-01-1</t>
  </si>
  <si>
    <t>Changing blanket/Mattress-cover, 50 x 60 cm - natural - 1</t>
  </si>
  <si>
    <t>100% Cotton (organic)</t>
  </si>
  <si>
    <t>with PU coating</t>
  </si>
  <si>
    <t>802610-01-2</t>
  </si>
  <si>
    <t>Changing blanket/Mattress-cover, 60 x 100 cm - natural - 2</t>
  </si>
  <si>
    <t>840170-01-38</t>
  </si>
  <si>
    <t>Baby-romper, with feet, GOTS - natural - 38</t>
  </si>
  <si>
    <t>840170-01-44</t>
  </si>
  <si>
    <t>Baby-romper, with feet, GOTS - natural - 44</t>
  </si>
  <si>
    <t>840170-01-50</t>
  </si>
  <si>
    <t>Baby-romper, with feet, GOTS - natural - 50</t>
  </si>
  <si>
    <t>840510-01-44</t>
  </si>
  <si>
    <t>Baby-sweater, with press-studs on the side, IVN BEST - natural - 44</t>
  </si>
  <si>
    <t>840510-01-50</t>
  </si>
  <si>
    <t>Baby-sweater, with press-studs on the side, IVN BEST - natural - 50</t>
  </si>
  <si>
    <t>871310-01E-3436</t>
  </si>
  <si>
    <t>Ladies' bikini briefs, IVN BEST - natur - 34/36</t>
  </si>
  <si>
    <t>01E</t>
  </si>
  <si>
    <t>871310-01E-3840</t>
  </si>
  <si>
    <t>Ladies' bikini briefs, IVN BEST - natur - 38/40</t>
  </si>
  <si>
    <t>871310-01E-4244</t>
  </si>
  <si>
    <t>Ladies' bikini briefs, IVN BEST - natur - 42/44</t>
  </si>
  <si>
    <t>871310-01E-4648</t>
  </si>
  <si>
    <t>Ladies' bikini briefs, IVN BEST - natur - 46/48</t>
  </si>
  <si>
    <t>871310-38E-3436</t>
  </si>
  <si>
    <t>Ladies' bikini briefs, IVN BEST - indigo - 34/36</t>
  </si>
  <si>
    <t>38E</t>
  </si>
  <si>
    <t>indigo</t>
  </si>
  <si>
    <t>871310-38E-3840</t>
  </si>
  <si>
    <t>Ladies' bikini briefs, IVN BEST - indigo - 38/40</t>
  </si>
  <si>
    <t>871310-38E-4244</t>
  </si>
  <si>
    <t>Ladies' bikini briefs, IVN BEST - indigo - 42/44</t>
  </si>
  <si>
    <t>871310-38E-4648</t>
  </si>
  <si>
    <t>Ladies' bikini briefs, IVN BEST - indigo - 46/48</t>
  </si>
  <si>
    <t>871310-90E-3436</t>
  </si>
  <si>
    <t>Ladies' bikini briefs, IVN BEST - silver - 34/36</t>
  </si>
  <si>
    <t>90E</t>
  </si>
  <si>
    <t>silver</t>
  </si>
  <si>
    <t>871310-90E-3840</t>
  </si>
  <si>
    <t>Ladies' bikini briefs, IVN BEST - silver - 38/40</t>
  </si>
  <si>
    <t>871310-90E-4244</t>
  </si>
  <si>
    <t>Ladies' bikini briefs, IVN BEST - silver - 42/44</t>
  </si>
  <si>
    <t>871310-90E-4648</t>
  </si>
  <si>
    <t>Ladies' bikini briefs, IVN BEST - silver - 46/48</t>
  </si>
  <si>
    <t>871775-01E-4648</t>
  </si>
  <si>
    <t>Men's sports briefs, IVN BEST - natural - 46/48</t>
  </si>
  <si>
    <t>871775-01E-5052</t>
  </si>
  <si>
    <t>Men's sports briefs, IVN BEST - natural - 50/52</t>
  </si>
  <si>
    <t>871775-01E-5456</t>
  </si>
  <si>
    <t>Men's sports briefs, IVN BEST - natural - 54/56</t>
  </si>
  <si>
    <t>871776-38E-4648</t>
  </si>
  <si>
    <t>Men's sports briefs, IVN BEST - indigo - 46/48</t>
  </si>
  <si>
    <t>871776-38E-5052</t>
  </si>
  <si>
    <t>Men's sports briefs, IVN BEST - indigo - 50/52</t>
  </si>
  <si>
    <t>871776-38E-5456</t>
  </si>
  <si>
    <t>Men's sports briefs, IVN BEST - indigo - 54/56</t>
  </si>
  <si>
    <t>871776-90E-4648</t>
  </si>
  <si>
    <t>Men's sports briefs, IVN BEST - silver - 46/48</t>
  </si>
  <si>
    <t>871776-90E-5052</t>
  </si>
  <si>
    <t>Men's sports briefs, IVN BEST - silver - 50/52</t>
  </si>
  <si>
    <t>871776-90E-5456</t>
  </si>
  <si>
    <t>Men's sports briefs, IVN BEST - silver - 54/56</t>
  </si>
  <si>
    <t>871795-01E-4648</t>
  </si>
  <si>
    <t>Men's pants, IVN BEST - natural - 46/48</t>
  </si>
  <si>
    <t>871795-01E-5052</t>
  </si>
  <si>
    <t>Men's pants, IVN BEST - natural - 50/52</t>
  </si>
  <si>
    <t>871795-01E-5456</t>
  </si>
  <si>
    <t>Men's pants, IVN BEST - natural - 54/56</t>
  </si>
  <si>
    <t>871796-38E-4648</t>
  </si>
  <si>
    <t>Men's pants, IVN BEST - indigo - 46/48</t>
  </si>
  <si>
    <t>871796-38E-5052</t>
  </si>
  <si>
    <t>Men's pants, IVN BEST - indigo - 50/52</t>
  </si>
  <si>
    <t>871796-38E-5456</t>
  </si>
  <si>
    <t>Men's pants, IVN BEST - indigo - 54/56</t>
  </si>
  <si>
    <t>871796-90E-4648</t>
  </si>
  <si>
    <t>Men's pants, IVN BEST - silver - 46/48</t>
  </si>
  <si>
    <t>871796-90E-5052</t>
  </si>
  <si>
    <t>Men's pants, IVN BEST - silver - 50/52</t>
  </si>
  <si>
    <t>871796-90E-5456</t>
  </si>
  <si>
    <t>Men's pants, IVN BEST - silver - 54/56</t>
  </si>
  <si>
    <t>874006-01E-4648</t>
  </si>
  <si>
    <t>Men's singlet, IVN BEST - natural - 46/48</t>
  </si>
  <si>
    <t>874006-01E-5052</t>
  </si>
  <si>
    <t>Men's singlet, IVN BEST - natural - 50/52</t>
  </si>
  <si>
    <t>874006-01E-5456</t>
  </si>
  <si>
    <t>Men's singlet, IVN BEST - natural - 54/56</t>
  </si>
  <si>
    <t>874006-38E-4648</t>
  </si>
  <si>
    <t>Men's singlet, IVN BEST - indigo - 46/48</t>
  </si>
  <si>
    <t>874006-38E-5052</t>
  </si>
  <si>
    <t>Men's singlet, IVN BEST - indigo - 50/52</t>
  </si>
  <si>
    <t>874006-38E-5456</t>
  </si>
  <si>
    <t>Men's singlet, IVN BEST - indigo - 54/56</t>
  </si>
  <si>
    <t>874006-90E-4648</t>
  </si>
  <si>
    <t>Men's singlet, IVN BEST - silver - 46/48</t>
  </si>
  <si>
    <t>874006-90E-5052</t>
  </si>
  <si>
    <t>Men's singlet, IVN BEST - silver - 50/52</t>
  </si>
  <si>
    <t>874006-90E-5456</t>
  </si>
  <si>
    <t>Men's singlet, IVN BEST - silver - 54/56</t>
  </si>
  <si>
    <t>874010-01E-3436</t>
  </si>
  <si>
    <t>Ladies' tank top, IVN BEST - natural - 34/36</t>
  </si>
  <si>
    <t>874010-01E-3840</t>
  </si>
  <si>
    <t>Ladies' tank top, IVN BEST - natural - 38/40</t>
  </si>
  <si>
    <t>874010-01E-4244</t>
  </si>
  <si>
    <t>Ladies' tank top, IVN BEST - natural - 42/44</t>
  </si>
  <si>
    <t>874010-01E-4648</t>
  </si>
  <si>
    <t>Ladies' tank top, IVN BEST - natural - 46/48</t>
  </si>
  <si>
    <t>874010-38E-3436</t>
  </si>
  <si>
    <t>Ladies' tank top, IVN BEST - indigo - 34/36</t>
  </si>
  <si>
    <t>874010-38E-3840</t>
  </si>
  <si>
    <t>Ladies' tank top, IVN BEST - indigo - 38/40</t>
  </si>
  <si>
    <t>874010-38E-4244</t>
  </si>
  <si>
    <t>Ladies' tank top, IVN BEST - indigo - 42/44</t>
  </si>
  <si>
    <t>874010-38E-4648</t>
  </si>
  <si>
    <t>Ladies' tank top, IVN BEST - indigo - 46/48</t>
  </si>
  <si>
    <t>874010-90E-3436</t>
  </si>
  <si>
    <t>Ladies' tank top, IVN BEST - silver - 34/36</t>
  </si>
  <si>
    <t>874010-90E-3840</t>
  </si>
  <si>
    <t>Ladies' tank top, IVN BEST - silver - 38/40</t>
  </si>
  <si>
    <t>874010-90E-4244</t>
  </si>
  <si>
    <t>Ladies' tank top, IVN BEST - silver - 42/44</t>
  </si>
  <si>
    <t>874010-90E-4648</t>
  </si>
  <si>
    <t>Ladies' tank top, IVN BEST - silver - 46/48</t>
  </si>
  <si>
    <t>874805-01E-4648</t>
  </si>
  <si>
    <t>874805-01E-5052</t>
  </si>
  <si>
    <t>874805-01E-5456</t>
  </si>
  <si>
    <t>874805-38E-4648</t>
  </si>
  <si>
    <t>Men's shirt, short sleeved, IVN BEST - indigo - 46/48</t>
  </si>
  <si>
    <t>874805-38E-5052</t>
  </si>
  <si>
    <t>Men's shirt, short sleeved, IVN BEST - indigo - 50/52</t>
  </si>
  <si>
    <t>874805-38E-5456</t>
  </si>
  <si>
    <t>Men's shirt, short sleeved, IVN BEST - indigo - 54/56</t>
  </si>
  <si>
    <t>874805-90E-4648</t>
  </si>
  <si>
    <t>Men's shirt, short sleeved, IVN BEST - silver - 46/48</t>
  </si>
  <si>
    <t>874805-90E-5052</t>
  </si>
  <si>
    <t>Men's shirt, short sleeved, IVN BEST - silver - 50/52</t>
  </si>
  <si>
    <t>874805-90E-5456</t>
  </si>
  <si>
    <t>Men's shirt, short sleeved, IVN BEST - silver - 54/56</t>
  </si>
  <si>
    <t>874870-01E-3436</t>
  </si>
  <si>
    <t>Ladies' shirt, short sleeved, IVN BEST - natur - 34/36</t>
  </si>
  <si>
    <t>874870-01E-3840</t>
  </si>
  <si>
    <t>Ladies' shirt, short sleeved, IVN BEST - natur - 38/40</t>
  </si>
  <si>
    <t>874870-01E-4244</t>
  </si>
  <si>
    <t>Ladies' shirt, short sleeved, IVN BEST - natur - 42/44</t>
  </si>
  <si>
    <t>874870-01E-4648</t>
  </si>
  <si>
    <t>Ladies' shirt, short sleeved, IVN BEST - natur - 46/48</t>
  </si>
  <si>
    <t>874870-38E-3436</t>
  </si>
  <si>
    <t>Ladies' shirt, short sleeved, IVN BEST - indigo - 34/36</t>
  </si>
  <si>
    <t>874870-38E-3840</t>
  </si>
  <si>
    <t>Ladies' shirt, short sleeved, IVN BEST - indigo - 38/40</t>
  </si>
  <si>
    <t>874870-38E-4244</t>
  </si>
  <si>
    <t>Ladies' shirt, short sleeved, IVN BEST - indigo - 42/44</t>
  </si>
  <si>
    <t>874870-38E-4648</t>
  </si>
  <si>
    <t>Ladies' shirt, short sleeved, IVN BEST - indigo - 46/48</t>
  </si>
  <si>
    <t>874870-90E-3436</t>
  </si>
  <si>
    <t>Ladies' shirt, short sleeved, IVN BEST - silver - 34/36</t>
  </si>
  <si>
    <t>874870-90E-3840</t>
  </si>
  <si>
    <t>Ladies' shirt, short sleeved, IVN BEST - silver - 38/40</t>
  </si>
  <si>
    <t>874870-90E-4244</t>
  </si>
  <si>
    <t>Ladies' shirt, short sleeved, IVN BEST - silver - 42/44</t>
  </si>
  <si>
    <t>874870-90E-4648</t>
  </si>
  <si>
    <t>Ladies' shirt, short sleeved, IVN BEST - silver - 46/48</t>
  </si>
  <si>
    <t>M150202021-1800-L</t>
  </si>
  <si>
    <t>TANK TOP // SLIM FIT // GOTS - sahara - L</t>
  </si>
  <si>
    <t>Engel Sports</t>
  </si>
  <si>
    <t>28% Silk</t>
  </si>
  <si>
    <t>2% Elastane</t>
  </si>
  <si>
    <t>M150202021-1800-M</t>
  </si>
  <si>
    <t>TANK TOP // SLIM FIT // GOTS - sahara - M</t>
  </si>
  <si>
    <t>M150202021-1800-S</t>
  </si>
  <si>
    <t>TANK TOP // SLIM FIT // GOTS - sahara - S</t>
  </si>
  <si>
    <t>M150202021-1800-XL</t>
  </si>
  <si>
    <t>TANK TOP // SLIM FIT // GOTS - sahara - XL</t>
  </si>
  <si>
    <t>M150202021-7200-L</t>
  </si>
  <si>
    <t>TANK TOP // SLIM FIT // GOTS - smaragd - L</t>
  </si>
  <si>
    <t>M150202021-7200-M</t>
  </si>
  <si>
    <t>TANK TOP // SLIM FIT // GOTS - smaragd - M</t>
  </si>
  <si>
    <t>M150202021-7200-S</t>
  </si>
  <si>
    <t>TANK TOP // SLIM FIT // GOTS - smaragd - S</t>
  </si>
  <si>
    <t>M150202021-7200-XL</t>
  </si>
  <si>
    <t>TANK TOP // SLIM FIT // GOTS - smaragd - XL</t>
  </si>
  <si>
    <t>M150202021-7400-L</t>
  </si>
  <si>
    <t>TANK TOP // SLIM FIT // GOTS - acqua - L</t>
  </si>
  <si>
    <t>M150202021-7400-M</t>
  </si>
  <si>
    <t>TANK TOP // SLIM FIT // GOTS - acqua - M</t>
  </si>
  <si>
    <t>M150202021-7400-S</t>
  </si>
  <si>
    <t>TANK TOP // SLIM FIT // GOTS - acqua - S</t>
  </si>
  <si>
    <t>M150202021-7400-XL</t>
  </si>
  <si>
    <t>TANK TOP // SLIM FIT // GOTS - acqua - XL</t>
  </si>
  <si>
    <t>M150202021-8100-L</t>
  </si>
  <si>
    <t>TANK TOP // SLIM FIT // GOTS - sky - L</t>
  </si>
  <si>
    <t>M150202021-8100-M</t>
  </si>
  <si>
    <t>TANK TOP // SLIM FIT // GOTS - sky - M</t>
  </si>
  <si>
    <t>M150202021-9900-L</t>
  </si>
  <si>
    <t>TANK TOP // SLIM FIT // GOTS - black - L</t>
  </si>
  <si>
    <t>M150202021-9900-M</t>
  </si>
  <si>
    <t>TANK TOP // SLIM FIT // GOTS - black - M</t>
  </si>
  <si>
    <t>M150202021-9900-S</t>
  </si>
  <si>
    <t>TANK TOP // SLIM FIT // GOTS - black - S</t>
  </si>
  <si>
    <t>M150202021-9900-XL</t>
  </si>
  <si>
    <t>TANK TOP // SLIM FIT // GOTS - black - XL</t>
  </si>
  <si>
    <t>M150202121-1800-L</t>
  </si>
  <si>
    <t>SHIRT (short sleeve) // REGULAR FIT // GOTS - sahara - L</t>
  </si>
  <si>
    <t>M150202121-1800-M</t>
  </si>
  <si>
    <t>SHIRT (short sleeve) // REGULAR FIT // GOTS - sahara - M</t>
  </si>
  <si>
    <t>M150202121-1800-S</t>
  </si>
  <si>
    <t>SHIRT (short sleeve) // REGULAR FIT // GOTS - sahara - S</t>
  </si>
  <si>
    <t>M150202121-1800-XL</t>
  </si>
  <si>
    <t>SHIRT (short sleeve) // REGULAR FIT // GOTS - sahara - XL</t>
  </si>
  <si>
    <t>M150202121-1800-XXL</t>
  </si>
  <si>
    <t>SHIRT (short sleeve) // REGULAR FIT // GOTS - sahara - XXL</t>
  </si>
  <si>
    <t>XXL</t>
  </si>
  <si>
    <t>M150202121-2400-L</t>
  </si>
  <si>
    <t>SHIRT (short sleeve) // REGULAR FIT // GOTS - tango red - L</t>
  </si>
  <si>
    <t>M150202121-2400-M</t>
  </si>
  <si>
    <t>SHIRT (short sleeve) // REGULAR FIT // GOTS - tango red - M</t>
  </si>
  <si>
    <t>M150202121-2400-S</t>
  </si>
  <si>
    <t>SHIRT (short sleeve) // REGULAR FIT // GOTS - tango red - S</t>
  </si>
  <si>
    <t>M150202121-2400-XL</t>
  </si>
  <si>
    <t>SHIRT (short sleeve) // REGULAR FIT // GOTS - tango red - XL</t>
  </si>
  <si>
    <t>M150202121-2400-XXL</t>
  </si>
  <si>
    <t>SHIRT (short sleeve) // REGULAR FIT // GOTS - tango red - XXL</t>
  </si>
  <si>
    <t>M150202121-7200-L</t>
  </si>
  <si>
    <t>SHIRT (short sleeve) // REGULAR FIT // GOTS - smaragd - L</t>
  </si>
  <si>
    <t>M150202121-7200-M</t>
  </si>
  <si>
    <t>SHIRT (short sleeve) // REGULAR FIT // GOTS - smaragd - M</t>
  </si>
  <si>
    <t>M150202121-7200-S</t>
  </si>
  <si>
    <t>SHIRT (short sleeve) // REGULAR FIT // GOTS - smaragd - S</t>
  </si>
  <si>
    <t>M150202121-7200-XL</t>
  </si>
  <si>
    <t>SHIRT (short sleeve) // REGULAR FIT // GOTS - smaragd - XL</t>
  </si>
  <si>
    <t>M150202121-7200-XXL</t>
  </si>
  <si>
    <t>SHIRT (short sleeve) // REGULAR FIT // GOTS - smaragd - XXL</t>
  </si>
  <si>
    <t>M150202121-7400-L</t>
  </si>
  <si>
    <t>SHIRT (short sleeve) // REGULAR FIT // GOTS - acqua - L</t>
  </si>
  <si>
    <t>M150202121-7400-M</t>
  </si>
  <si>
    <t>SHIRT (short sleeve) // REGULAR FIT // GOTS - acqua - M</t>
  </si>
  <si>
    <t>M150202121-7400-S</t>
  </si>
  <si>
    <t>SHIRT (short sleeve) // REGULAR FIT // GOTS - acqua - S</t>
  </si>
  <si>
    <t>M150202121-7400-XL</t>
  </si>
  <si>
    <t>SHIRT (short sleeve) // REGULAR FIT // GOTS - acqua - XL</t>
  </si>
  <si>
    <t>M150202121-7400-XXL</t>
  </si>
  <si>
    <t>SHIRT (short sleeve) // REGULAR FIT // GOTS - acqua - XXL</t>
  </si>
  <si>
    <t>M150202121-8100-M</t>
  </si>
  <si>
    <t>SHIRT (short sleeve) // REGULAR FIT // GOTS - sky - M</t>
  </si>
  <si>
    <t>M150202121-8100-XL</t>
  </si>
  <si>
    <t>SHIRT (short sleeve) // REGULAR FIT // GOTS - sky - XL</t>
  </si>
  <si>
    <t>M150202121-8100-XXL</t>
  </si>
  <si>
    <t>SHIRT (short sleeve) // REGULAR FIT // GOTS - sky - XXL</t>
  </si>
  <si>
    <t>M150202121-9900-L</t>
  </si>
  <si>
    <t>SHIRT (short sleeve) // REGULAR FIT // GOTS - black - L</t>
  </si>
  <si>
    <t>M150202121-9900-M</t>
  </si>
  <si>
    <t>SHIRT (short sleeve) // REGULAR FIT // GOTS - black - M</t>
  </si>
  <si>
    <t>M150202121-9900-S</t>
  </si>
  <si>
    <t>SHIRT (short sleeve) // REGULAR FIT // GOTS - black - S</t>
  </si>
  <si>
    <t>M150202121-9900-XL</t>
  </si>
  <si>
    <t>SHIRT (short sleeve) // REGULAR FIT // GOTS - black - XL</t>
  </si>
  <si>
    <t>M150202121-9900-XXL</t>
  </si>
  <si>
    <t>SHIRT (short sleeve) // REGULAR FIT // GOTS - black - XXL</t>
  </si>
  <si>
    <t>M150202620-7200-L</t>
  </si>
  <si>
    <t>BOXERS // GOTS - smaragd - L</t>
  </si>
  <si>
    <t>M150202620-7200-M</t>
  </si>
  <si>
    <t>BOXERS // GOTS - smaragd - M</t>
  </si>
  <si>
    <t>M150202620-7200-S</t>
  </si>
  <si>
    <t>BOXERS // GOTS - smaragd - S</t>
  </si>
  <si>
    <t>M150202620-7200-XL</t>
  </si>
  <si>
    <t>BOXERS // GOTS - smaragd - XL</t>
  </si>
  <si>
    <t>M150202620-7400-L</t>
  </si>
  <si>
    <t>BOXERS // GOTS - acqua - L</t>
  </si>
  <si>
    <t>M150202620-7400-M</t>
  </si>
  <si>
    <t>BOXERS // GOTS - acqua - M</t>
  </si>
  <si>
    <t>M150202620-7400-S</t>
  </si>
  <si>
    <t>BOXERS // GOTS - acqua - S</t>
  </si>
  <si>
    <t>M150202620-7400-XL</t>
  </si>
  <si>
    <t>BOXERS // GOTS - acqua - XL</t>
  </si>
  <si>
    <t>M150202620-9900-L</t>
  </si>
  <si>
    <t>BOXERS // GOTS - black - L</t>
  </si>
  <si>
    <t>M150202620-9900-M</t>
  </si>
  <si>
    <t>BOXERS // GOTS - black - M</t>
  </si>
  <si>
    <t>M150202620-9900-S</t>
  </si>
  <si>
    <t>BOXERS // GOTS - black - S</t>
  </si>
  <si>
    <t>M150202620-9900-XL</t>
  </si>
  <si>
    <t>BOXERS // GOTS - black - XL</t>
  </si>
  <si>
    <t>M150204162-1800-L</t>
  </si>
  <si>
    <t>SHIRT (long sleeve) // REGULAR FIT // GOTS - sahara - L</t>
  </si>
  <si>
    <t>M150204162-1800-M</t>
  </si>
  <si>
    <t>SHIRT (long sleeve) // REGULAR FIT // GOTS - sahara - M</t>
  </si>
  <si>
    <t>M150204162-1800-S</t>
  </si>
  <si>
    <t>SHIRT (long sleeve) // REGULAR FIT // GOTS - sahara - S</t>
  </si>
  <si>
    <t>M150204162-1800-XL</t>
  </si>
  <si>
    <t>SHIRT (long sleeve) // REGULAR FIT // GOTS - sahara - XL</t>
  </si>
  <si>
    <t>M150204162-1800-XXL</t>
  </si>
  <si>
    <t>SHIRT (long sleeve) // REGULAR FIT // GOTS - sahara - XXL</t>
  </si>
  <si>
    <t>M150204162-2400-L</t>
  </si>
  <si>
    <t>SHIRT (long sleeve) // REGULAR FIT // GOTS - tango red - L</t>
  </si>
  <si>
    <t>M150204162-2400-M</t>
  </si>
  <si>
    <t>SHIRT (long sleeve) // REGULAR FIT // GOTS - tango red - M</t>
  </si>
  <si>
    <t>M150204162-2400-S</t>
  </si>
  <si>
    <t>SHIRT (long sleeve) // REGULAR FIT // GOTS - tango red - S</t>
  </si>
  <si>
    <t>M150204162-2400-XL</t>
  </si>
  <si>
    <t>SHIRT (long sleeve) // REGULAR FIT // GOTS - tango red - XL</t>
  </si>
  <si>
    <t>M150204162-2400-XXL</t>
  </si>
  <si>
    <t>SHIRT (long sleeve) // REGULAR FIT // GOTS - tango red - XXL</t>
  </si>
  <si>
    <t>M150204162-7200-L</t>
  </si>
  <si>
    <t>SHIRT (long sleeve) // REGULAR FIT // GOTS - smaragd - L</t>
  </si>
  <si>
    <t>M150204162-7200-M</t>
  </si>
  <si>
    <t>SHIRT (long sleeve) // REGULAR FIT // GOTS - smaragd - M</t>
  </si>
  <si>
    <t>M150204162-7200-S</t>
  </si>
  <si>
    <t>SHIRT (long sleeve) // REGULAR FIT // GOTS - smaragd - S</t>
  </si>
  <si>
    <t>M150204162-7200-XL</t>
  </si>
  <si>
    <t>SHIRT (long sleeve) // REGULAR FIT // GOTS - smaragd - XL</t>
  </si>
  <si>
    <t>M150204162-7200-XXL</t>
  </si>
  <si>
    <t>SHIRT (long sleeve) // REGULAR FIT // GOTS - smaragd - XXL</t>
  </si>
  <si>
    <t>M150204162-7400-L</t>
  </si>
  <si>
    <t>SHIRT (long sleeve) // REGULAR FIT // GOTS - acqua - L</t>
  </si>
  <si>
    <t>M150204162-7400-M</t>
  </si>
  <si>
    <t>SHIRT (long sleeve) // REGULAR FIT // GOTS - acqua - M</t>
  </si>
  <si>
    <t>M150204162-7400-S</t>
  </si>
  <si>
    <t>SHIRT (long sleeve) // REGULAR FIT // GOTS - acqua - S</t>
  </si>
  <si>
    <t>M150204162-7400-XL</t>
  </si>
  <si>
    <t>SHIRT (long sleeve) // REGULAR FIT // GOTS - acqua - XL</t>
  </si>
  <si>
    <t>M150204162-7400-XXL</t>
  </si>
  <si>
    <t>SHIRT (long sleeve) // REGULAR FIT // GOTS - acqua - XXL</t>
  </si>
  <si>
    <t>M150204162-8100-M</t>
  </si>
  <si>
    <t>SHIRT (long sleeve) // REGULAR FIT // GOTS - sky - M</t>
  </si>
  <si>
    <t>M150204162-8100-S</t>
  </si>
  <si>
    <t>SHIRT (long sleeve) // REGULAR FIT // GOTS - sky - S</t>
  </si>
  <si>
    <t>M150204162-8100-XL</t>
  </si>
  <si>
    <t>SHIRT (long sleeve) // REGULAR FIT // GOTS - sky - XL</t>
  </si>
  <si>
    <t>M150204162-9900-L</t>
  </si>
  <si>
    <t>SHIRT (long sleeve) // REGULAR FIT // GOTS - black - L</t>
  </si>
  <si>
    <t>M150204162-9900-M</t>
  </si>
  <si>
    <t>SHIRT (long sleeve) // REGULAR FIT // GOTS - black - M</t>
  </si>
  <si>
    <t>M150204162-9900-S</t>
  </si>
  <si>
    <t>SHIRT (long sleeve) // REGULAR FIT // GOTS - black - S</t>
  </si>
  <si>
    <t>M150204162-9900-XL</t>
  </si>
  <si>
    <t>M150204162-9900-XXL</t>
  </si>
  <si>
    <t>SHIRT (long sleeve) // REGULAR FIT // GOTS - black - XXL</t>
  </si>
  <si>
    <t>M150204841-7200-L</t>
  </si>
  <si>
    <t>LEGGINGS (3/4 length) // GOTS - smaragd - L</t>
  </si>
  <si>
    <t>M150204841-7200-M</t>
  </si>
  <si>
    <t>LEGGINGS (3/4 length) // GOTS - smaragd - M</t>
  </si>
  <si>
    <t>M150204841-7200-S</t>
  </si>
  <si>
    <t>LEGGINGS (3/4 length) // GOTS - smaragd - S</t>
  </si>
  <si>
    <t>M150204841-7200-XL</t>
  </si>
  <si>
    <t>LEGGINGS (3/4 length) // GOTS - smaragd - XL</t>
  </si>
  <si>
    <t>M150204841-7400-L</t>
  </si>
  <si>
    <t>LEGGINGS (3/4 length) // GOTS - acqua - L</t>
  </si>
  <si>
    <t>M150204841-7400-M</t>
  </si>
  <si>
    <t>LEGGINGS (3/4 length) // GOTS - acqua - M</t>
  </si>
  <si>
    <t>M150204841-7400-S</t>
  </si>
  <si>
    <t>LEGGINGS (3/4 length) // GOTS - acqua - S</t>
  </si>
  <si>
    <t>M150204841-7400-XL</t>
  </si>
  <si>
    <t>LEGGINGS (3/4 length) // GOTS - acqua - XL</t>
  </si>
  <si>
    <t>M150204841-9900-L</t>
  </si>
  <si>
    <t>LEGGINGS (3/4 length) // GOTS - black - L</t>
  </si>
  <si>
    <t>M150204841-9900-M</t>
  </si>
  <si>
    <t>LEGGINGS (3/4 length) // GOTS - black - M</t>
  </si>
  <si>
    <t>M150204841-9900-S</t>
  </si>
  <si>
    <t>LEGGINGS (3/4 length) // GOTS - black - S</t>
  </si>
  <si>
    <t>M150204841-9900-XL</t>
  </si>
  <si>
    <t>LEGGINGS (3/4 length) // GOTS - black - XL</t>
  </si>
  <si>
    <t>M150204861-7200-L</t>
  </si>
  <si>
    <t>LEGGINGS (long) // GOTS - smaragd - L</t>
  </si>
  <si>
    <t>M150204861-7200-M</t>
  </si>
  <si>
    <t>LEGGINGS (long) // GOTS - smaragd - M</t>
  </si>
  <si>
    <t>M150204861-7200-S</t>
  </si>
  <si>
    <t>LEGGINGS (long) // GOTS - smaragd - S</t>
  </si>
  <si>
    <t>M150204861-7200-XL</t>
  </si>
  <si>
    <t>LEGGINGS (long) // GOTS - smaragd - XL</t>
  </si>
  <si>
    <t>M150204861-7400-L</t>
  </si>
  <si>
    <t>LEGGINGS (long) // GOTS - acqua - L</t>
  </si>
  <si>
    <t>M150204861-7400-M</t>
  </si>
  <si>
    <t>LEGGINGS (long) // GOTS - acqua - M</t>
  </si>
  <si>
    <t>M150204861-7400-S</t>
  </si>
  <si>
    <t>LEGGINGS (long) // GOTS - acqua - S</t>
  </si>
  <si>
    <t>M150204861-7400-XL</t>
  </si>
  <si>
    <t>LEGGINGS (long) // GOTS - acqua - XL</t>
  </si>
  <si>
    <t>M150204861-9900-L</t>
  </si>
  <si>
    <t>LEGGINGS (long) // GOTS - black - L</t>
  </si>
  <si>
    <t>M150204861-9900-M</t>
  </si>
  <si>
    <t>LEGGINGS (long) // GOTS - black - M</t>
  </si>
  <si>
    <t>M150204861-9900-S</t>
  </si>
  <si>
    <t>LEGGINGS (long) // GOTS - black - S</t>
  </si>
  <si>
    <t>M150204861-9900-XL</t>
  </si>
  <si>
    <t>LEGGINGS (long) // GOTS - black - XL</t>
  </si>
  <si>
    <t>M240206260-7200-L</t>
  </si>
  <si>
    <t>HOODY // GOTS - smaragd - L</t>
  </si>
  <si>
    <t>M240206260-7200-M</t>
  </si>
  <si>
    <t>HOODY // GOTS - smaragd - M</t>
  </si>
  <si>
    <t>M240206260-7200-S</t>
  </si>
  <si>
    <t>HOODY // GOTS - smaragd - S</t>
  </si>
  <si>
    <t>M240206260-7200-XL</t>
  </si>
  <si>
    <t>HOODY // GOTS - smaragd - XL</t>
  </si>
  <si>
    <t>M240206260-7400-L</t>
  </si>
  <si>
    <t>HOODY // GOTS - acqua - L</t>
  </si>
  <si>
    <t>M240206260-7400-M</t>
  </si>
  <si>
    <t>HOODY // GOTS - acqua - M</t>
  </si>
  <si>
    <t>M240206260-7400-S</t>
  </si>
  <si>
    <t>HOODY // GOTS - acqua - S</t>
  </si>
  <si>
    <t>M240206260-7400-XL</t>
  </si>
  <si>
    <t>HOODY // GOTS - acqua - XL</t>
  </si>
  <si>
    <t>M240206260-9900-L</t>
  </si>
  <si>
    <t>HOODY // GOTS - black - L</t>
  </si>
  <si>
    <t>M240206260-9900-M</t>
  </si>
  <si>
    <t>HOODY // GOTS - black - M</t>
  </si>
  <si>
    <t>M240206260-9900-S</t>
  </si>
  <si>
    <t>HOODY // GOTS - black - S</t>
  </si>
  <si>
    <t>M240206260-9900-XL</t>
  </si>
  <si>
    <t>HOODY // GOTS - black - XL</t>
  </si>
  <si>
    <t>M240206466-9900-L</t>
  </si>
  <si>
    <t>ZIP JACKET (long sleeve) // GOTS - black - L</t>
  </si>
  <si>
    <t>M240206466-9900-M</t>
  </si>
  <si>
    <t>ZIP JACKET (long sleeve) // GOTS - black - M</t>
  </si>
  <si>
    <t>M240206466-9900-S</t>
  </si>
  <si>
    <t>ZIP JACKET (long sleeve) // GOTS - black - S</t>
  </si>
  <si>
    <t>M240206466-9900-XL</t>
  </si>
  <si>
    <t>ZIP JACKET (long sleeve) // GOTS - black - XL</t>
  </si>
  <si>
    <t>M240206466-9900-XXL</t>
  </si>
  <si>
    <t>ZIP JACKET (long sleeve) // GOTS - black - XXL</t>
  </si>
  <si>
    <t>M240206467-7200-L</t>
  </si>
  <si>
    <t>HOOD JACKET (long sleeve) // GOTS - smaragd - L</t>
  </si>
  <si>
    <t>M240206467-7200-M</t>
  </si>
  <si>
    <t>HOOD JACKET (long sleeve) // GOTS - smaragd - M</t>
  </si>
  <si>
    <t>M240206467-7200-S</t>
  </si>
  <si>
    <t>HOOD JACKET (long sleeve) // GOTS - smaragd - S</t>
  </si>
  <si>
    <t>M240206467-7200-XL</t>
  </si>
  <si>
    <t>HOOD JACKET (long sleeve) // GOTS - smaragd - XL</t>
  </si>
  <si>
    <t>M240206467-7200-XXL</t>
  </si>
  <si>
    <t>HOOD JACKET (long sleeve) // GOTS - smaragd - XXL</t>
  </si>
  <si>
    <t>M240206467-7400-L</t>
  </si>
  <si>
    <t>HOOD JACKET (long sleeve) // GOTS - acqua - L</t>
  </si>
  <si>
    <t>M240206467-7400-M</t>
  </si>
  <si>
    <t>HOOD JACKET (long sleeve) // GOTS - acqua - M</t>
  </si>
  <si>
    <t>M240206467-7400-S</t>
  </si>
  <si>
    <t>HOOD JACKET (long sleeve) // GOTS - acqua - S</t>
  </si>
  <si>
    <t>M240206467-7400-XL</t>
  </si>
  <si>
    <t>HOOD JACKET (long sleeve) // GOTS - acqua - XL</t>
  </si>
  <si>
    <t>M240206467-9900-L</t>
  </si>
  <si>
    <t>HOOD JACKET (long sleeve) // GOTS - black - L</t>
  </si>
  <si>
    <t>M240206467-9900-M</t>
  </si>
  <si>
    <t>HOOD JACKET (long sleeve) // GOTS - black - M</t>
  </si>
  <si>
    <t>M240206467-9900-S</t>
  </si>
  <si>
    <t>HOOD JACKET (long sleeve) // GOTS - black - S</t>
  </si>
  <si>
    <t>M240206467-9900-XL</t>
  </si>
  <si>
    <t>HOOD JACKET (long sleeve) // GOTS - black - XL</t>
  </si>
  <si>
    <t>M240206467-9900-XXL</t>
  </si>
  <si>
    <t>HOOD JACKET (long sleeve) // GOTS - black - XXL</t>
  </si>
  <si>
    <t>M240206860-7200-L</t>
  </si>
  <si>
    <t>SPORT TIGHTS // GOTS - smaragd - L</t>
  </si>
  <si>
    <t>M240206860-7200-M</t>
  </si>
  <si>
    <t>SPORT TIGHTS // GOTS - smaragd - M</t>
  </si>
  <si>
    <t>M240206860-7200-S</t>
  </si>
  <si>
    <t>SPORT TIGHTS // GOTS - smaragd - S</t>
  </si>
  <si>
    <t>M240206860-7200-XL</t>
  </si>
  <si>
    <t>SPORT TIGHTS // GOTS - smaragd - XL</t>
  </si>
  <si>
    <t>M240206860-7400-L</t>
  </si>
  <si>
    <t>SPORT TIGHTS // GOTS - acqua - L</t>
  </si>
  <si>
    <t>M240206860-7400-M</t>
  </si>
  <si>
    <t>SPORT TIGHTS // GOTS - acqua - M</t>
  </si>
  <si>
    <t>M240206860-7400-S</t>
  </si>
  <si>
    <t>SPORT TIGHTS // GOTS - acqua - S</t>
  </si>
  <si>
    <t>M240206860-7400-XL</t>
  </si>
  <si>
    <t>SPORT TIGHTS // GOTS - acqua - XL</t>
  </si>
  <si>
    <t>M240206860-9900-L</t>
  </si>
  <si>
    <t>SPORT TIGHTS // GOTS - black - L</t>
  </si>
  <si>
    <t>M240206860-9900-M</t>
  </si>
  <si>
    <t>SPORT TIGHTS // GOTS - black - M</t>
  </si>
  <si>
    <t>M240206860-9900-S</t>
  </si>
  <si>
    <t>SPORT TIGHTS // GOTS - black - S</t>
  </si>
  <si>
    <t>M240206860-9900-XL</t>
  </si>
  <si>
    <t>SPORT TIGHTS // GOTS - black - XL</t>
  </si>
  <si>
    <t>U150209010-1800-1</t>
  </si>
  <si>
    <t>POCKET HAT (unisex) // GOTS - sahara - 1</t>
  </si>
  <si>
    <t>U150209010-2400-1</t>
  </si>
  <si>
    <t>POCKET HAT (unisex) // GOTS - tango red - 1</t>
  </si>
  <si>
    <t>U150209010-7200-1</t>
  </si>
  <si>
    <t>POCKET HAT (unisex) // GOTS - smaragd - 1</t>
  </si>
  <si>
    <t>U150209010-7400-1</t>
  </si>
  <si>
    <t>POCKET HAT (unisex) // GOTS - acqua - 1</t>
  </si>
  <si>
    <t>U150209010-9900-1</t>
  </si>
  <si>
    <t>POCKET HAT (unisex) // GOTS - black - 1</t>
  </si>
  <si>
    <t>U150209120-1800-1</t>
  </si>
  <si>
    <t>LOOP SCARF (unisex) // GOTS - sahara - 1</t>
  </si>
  <si>
    <t>U150209120-2400-1</t>
  </si>
  <si>
    <t>LOOP SCARF (unisex) // GOTS - tango red - 1</t>
  </si>
  <si>
    <t>U150209120-7200-1</t>
  </si>
  <si>
    <t>LOOP SCARF (unisex) // GOTS - smaragd - 1</t>
  </si>
  <si>
    <t>U150209120-7400-1</t>
  </si>
  <si>
    <t>LOOP SCARF (unisex) // GOTS - acqua - 1</t>
  </si>
  <si>
    <t>U150209120-9900-1</t>
  </si>
  <si>
    <t>LOOP SCARF (unisex) // GOTS - black - 1</t>
  </si>
  <si>
    <t>W150201021-1800-L</t>
  </si>
  <si>
    <t>W150201021-1800-M</t>
  </si>
  <si>
    <t>W150201021-1800-S</t>
  </si>
  <si>
    <t>W150201021-1800-XL</t>
  </si>
  <si>
    <t>W150201021-2400-L</t>
  </si>
  <si>
    <t>TANK TOP // SLIM FIT // GOTS - tango red - L</t>
  </si>
  <si>
    <t>W150201021-2400-M</t>
  </si>
  <si>
    <t>TANK TOP // SLIM FIT // GOTS - tango red - M</t>
  </si>
  <si>
    <t>W150201021-2400-S</t>
  </si>
  <si>
    <t>TANK TOP // SLIM FIT // GOTS - tango red - S</t>
  </si>
  <si>
    <t>W150201021-2400-XL</t>
  </si>
  <si>
    <t>TANK TOP // SLIM FIT // GOTS - tango red - XL</t>
  </si>
  <si>
    <t>W150201021-7200-L</t>
  </si>
  <si>
    <t>W150201021-7200-M</t>
  </si>
  <si>
    <t>W150201021-7200-S</t>
  </si>
  <si>
    <t>W150201021-7200-XL</t>
  </si>
  <si>
    <t>W150201021-7400-L</t>
  </si>
  <si>
    <t>W150201021-7400-M</t>
  </si>
  <si>
    <t>W150201021-7400-S</t>
  </si>
  <si>
    <t>W150201021-7400-XL</t>
  </si>
  <si>
    <t>W150201021-9900-L</t>
  </si>
  <si>
    <t>W150201021-9900-M</t>
  </si>
  <si>
    <t>W150201021-9900-S</t>
  </si>
  <si>
    <t>W150201021-9900-XL</t>
  </si>
  <si>
    <t>W150201121-1800-L</t>
  </si>
  <si>
    <t>SHIRT (short sleeve) //REGULAR FIT // GOTS - sahara - L</t>
  </si>
  <si>
    <t>W150201121-1800-M</t>
  </si>
  <si>
    <t>SHIRT (short sleeve) //REGULAR FIT // GOTS - sahara - M</t>
  </si>
  <si>
    <t>W150201121-1800-S</t>
  </si>
  <si>
    <t>SHIRT (short sleeve) //REGULAR FIT // GOTS - sahara - S</t>
  </si>
  <si>
    <t>W150201121-1800-XL</t>
  </si>
  <si>
    <t>SHIRT (short sleeve) //REGULAR FIT // GOTS - sahara - XL</t>
  </si>
  <si>
    <t>W150201121-1800-XXL</t>
  </si>
  <si>
    <t>SHIRT (short sleeve) //REGULAR FIT // GOTS - sahara - XXL</t>
  </si>
  <si>
    <t>W150201121-2400-L</t>
  </si>
  <si>
    <t>SHIRT (short sleeve) //REGULAR FIT // GOTS - tango red - L</t>
  </si>
  <si>
    <t>W150201121-2400-M</t>
  </si>
  <si>
    <t>SHIRT (short sleeve) //REGULAR FIT // GOTS - tango red - M</t>
  </si>
  <si>
    <t>W150201121-2400-S</t>
  </si>
  <si>
    <t>SHIRT (short sleeve) //REGULAR FIT // GOTS - tango red - S</t>
  </si>
  <si>
    <t>W150201121-2400-XL</t>
  </si>
  <si>
    <t>SHIRT (short sleeve) //REGULAR FIT // GOTS - tango red - XL</t>
  </si>
  <si>
    <t>W150201121-2400-XXL</t>
  </si>
  <si>
    <t>SHIRT (short sleeve) //REGULAR FIT // GOTS - tango red - XXL</t>
  </si>
  <si>
    <t>W150201121-7200-L</t>
  </si>
  <si>
    <t>SHIRT (short sleeve) //REGULAR FIT // GOTS - smaragd - L</t>
  </si>
  <si>
    <t>W150201121-7200-M</t>
  </si>
  <si>
    <t>SHIRT (short sleeve) //REGULAR FIT // GOTS - smaragd - M</t>
  </si>
  <si>
    <t>W150201121-7200-S</t>
  </si>
  <si>
    <t>SHIRT (short sleeve) //REGULAR FIT // GOTS - smaragd - S</t>
  </si>
  <si>
    <t>W150201121-7200-XL</t>
  </si>
  <si>
    <t>SHIRT (short sleeve) //REGULAR FIT // GOTS - smaragd - XL</t>
  </si>
  <si>
    <t>W150201121-7200-XXL</t>
  </si>
  <si>
    <t>SHIRT (short sleeve) //REGULAR FIT // GOTS - smaragd - XXL</t>
  </si>
  <si>
    <t>W150201121-7400-L</t>
  </si>
  <si>
    <t>W150201121-7400-M</t>
  </si>
  <si>
    <t>W150201121-7400-S</t>
  </si>
  <si>
    <t>W150201121-7400-XL</t>
  </si>
  <si>
    <t>W150201121-7400-XXL</t>
  </si>
  <si>
    <t>W150201121-8100-L</t>
  </si>
  <si>
    <t>SHIRT (short sleeve) //REGULAR FIT // GOTS - sky - L</t>
  </si>
  <si>
    <t>W150201121-8100-M</t>
  </si>
  <si>
    <t>SHIRT (short sleeve) //REGULAR FIT // GOTS - sky - M</t>
  </si>
  <si>
    <t>W150201121-8100-S</t>
  </si>
  <si>
    <t>SHIRT (short sleeve) //REGULAR FIT // GOTS - sky - S</t>
  </si>
  <si>
    <t>W150201121-8100-XL</t>
  </si>
  <si>
    <t>SHIRT (short sleeve) //REGULAR FIT // GOTS - sky - XL</t>
  </si>
  <si>
    <t>W150201121-8100-XXL</t>
  </si>
  <si>
    <t>SHIRT (short sleeve) //REGULAR FIT // GOTS - sky - XXL</t>
  </si>
  <si>
    <t>W150201121-9900-L</t>
  </si>
  <si>
    <t>SHIRT (short sleeve) //REGULAR FIT // GOTS - black - L</t>
  </si>
  <si>
    <t>W150201121-9900-M</t>
  </si>
  <si>
    <t>SHIRT (short sleeve) //REGULAR FIT // GOTS - black - M</t>
  </si>
  <si>
    <t>W150201121-9900-S</t>
  </si>
  <si>
    <t>SHIRT (short sleeve) //REGULAR FIT // GOTS - black - S</t>
  </si>
  <si>
    <t>W150201121-9900-XL</t>
  </si>
  <si>
    <t>SHIRT (short sleeve) //REGULAR FIT // GOTS - black - XL</t>
  </si>
  <si>
    <t>W150201121-9900-XXL</t>
  </si>
  <si>
    <t>SHIRT (short sleeve) //REGULAR FIT // GOTS - black - XXL</t>
  </si>
  <si>
    <t>W150201611-2400-L</t>
  </si>
  <si>
    <t>HOT PANTS // GOTS - tango red - L</t>
  </si>
  <si>
    <t>W150201611-2400-M</t>
  </si>
  <si>
    <t>HOT PANTS // GOTS - tango red - M</t>
  </si>
  <si>
    <t>W150201611-2400-S</t>
  </si>
  <si>
    <t>HOT PANTS // GOTS - tango red - S</t>
  </si>
  <si>
    <t>W150201611-2400-XL</t>
  </si>
  <si>
    <t>HOT PANTS // GOTS - tango red - XL</t>
  </si>
  <si>
    <t>W150201611-7200-L</t>
  </si>
  <si>
    <t>HOT PANTS // GOTS - smaragd - L</t>
  </si>
  <si>
    <t>W150201611-7200-M</t>
  </si>
  <si>
    <t>HOT PANTS // GOTS - smaragd - M</t>
  </si>
  <si>
    <t>W150201611-7200-S</t>
  </si>
  <si>
    <t>HOT PANTS // GOTS - smaragd - S</t>
  </si>
  <si>
    <t>W150201611-7200-XL</t>
  </si>
  <si>
    <t>HOT PANTS // GOTS - smaragd - XL</t>
  </si>
  <si>
    <t>W150201611-7400-L</t>
  </si>
  <si>
    <t>HOT PANTS // GOTS - acqua - L</t>
  </si>
  <si>
    <t>W150201611-7400-M</t>
  </si>
  <si>
    <t>HOT PANTS // GOTS - acqua - M</t>
  </si>
  <si>
    <t>W150201611-7400-S</t>
  </si>
  <si>
    <t>HOT PANTS // GOTS - acqua - S</t>
  </si>
  <si>
    <t>W150201611-7400-XL</t>
  </si>
  <si>
    <t>HOT PANTS // GOTS - acqua - XL</t>
  </si>
  <si>
    <t>W150201611-9900-L</t>
  </si>
  <si>
    <t>HOT PANTS // GOTS - black - L</t>
  </si>
  <si>
    <t>W150201611-9900-M</t>
  </si>
  <si>
    <t>HOT PANTS // GOTS - black - M</t>
  </si>
  <si>
    <t>W150201611-9900-S</t>
  </si>
  <si>
    <t>HOT PANTS // GOTS - black - S</t>
  </si>
  <si>
    <t>W150201611-9900-XL</t>
  </si>
  <si>
    <t>HOT PANTS // GOTS - black - XL</t>
  </si>
  <si>
    <t>W150201910-2400-L</t>
  </si>
  <si>
    <t>BUSTIER // GOTS - tango red - L</t>
  </si>
  <si>
    <t>W150201910-2400-M</t>
  </si>
  <si>
    <t>BUSTIER // GOTS - tango red - M</t>
  </si>
  <si>
    <t>W150201910-2400-S</t>
  </si>
  <si>
    <t>BUSTIER // GOTS - tango red - S</t>
  </si>
  <si>
    <t>W150201910-2400-XL</t>
  </si>
  <si>
    <t>BUSTIER // GOTS - tango red - XL</t>
  </si>
  <si>
    <t>W150201910-7200-L</t>
  </si>
  <si>
    <t>BUSTIER // GOTS - smaragd - L</t>
  </si>
  <si>
    <t>W150201910-7200-M</t>
  </si>
  <si>
    <t>BUSTIER // GOTS - smaragd - M</t>
  </si>
  <si>
    <t>W150201910-7200-S</t>
  </si>
  <si>
    <t>BUSTIER // GOTS - smaragd - S</t>
  </si>
  <si>
    <t>W150201910-7200-XL</t>
  </si>
  <si>
    <t>BUSTIER // GOTS - smaragd - XL</t>
  </si>
  <si>
    <t>W150201910-7400-L</t>
  </si>
  <si>
    <t>BUSTIER // GOTS - acqua - L</t>
  </si>
  <si>
    <t>W150201910-7400-M</t>
  </si>
  <si>
    <t>BUSTIER // GOTS - acqua - M</t>
  </si>
  <si>
    <t>W150201910-7400-S</t>
  </si>
  <si>
    <t>BUSTIER // GOTS - acqua - S</t>
  </si>
  <si>
    <t>W150201910-7400-XL</t>
  </si>
  <si>
    <t>BUSTIER // GOTS - acqua - XL</t>
  </si>
  <si>
    <t>W150201910-9900-L</t>
  </si>
  <si>
    <t>BUSTIER // GOTS - black - L</t>
  </si>
  <si>
    <t>W150201910-9900-M</t>
  </si>
  <si>
    <t>BUSTIER // GOTS - black - M</t>
  </si>
  <si>
    <t>W150201910-9900-S</t>
  </si>
  <si>
    <t>BUSTIER // GOTS - black - S</t>
  </si>
  <si>
    <t>W150201910-9900-XL</t>
  </si>
  <si>
    <t>BUSTIER // GOTS - black - XL</t>
  </si>
  <si>
    <t>W150203162-1800-L</t>
  </si>
  <si>
    <t>W150203162-1800-M</t>
  </si>
  <si>
    <t>W150203162-1800-S</t>
  </si>
  <si>
    <t>W150203162-1800-XL</t>
  </si>
  <si>
    <t>W150203162-1800-XXL</t>
  </si>
  <si>
    <t>W150203162-2400-L</t>
  </si>
  <si>
    <t>W150203162-2400-M</t>
  </si>
  <si>
    <t>W150203162-2400-S</t>
  </si>
  <si>
    <t>W150203162-2400-XL</t>
  </si>
  <si>
    <t>W150203162-2400-XXL</t>
  </si>
  <si>
    <t>W150203162-7200-L</t>
  </si>
  <si>
    <t>W150203162-7200-M</t>
  </si>
  <si>
    <t>W150203162-7200-S</t>
  </si>
  <si>
    <t>W150203162-7200-XL</t>
  </si>
  <si>
    <t>W150203162-7200-XXL</t>
  </si>
  <si>
    <t>W150203162-7400-L</t>
  </si>
  <si>
    <t>W150203162-7400-M</t>
  </si>
  <si>
    <t>W150203162-7400-S</t>
  </si>
  <si>
    <t>W150203162-7400-XL</t>
  </si>
  <si>
    <t>W150203162-7400-XXL</t>
  </si>
  <si>
    <t>W150203162-8100-XL</t>
  </si>
  <si>
    <t>W150203162-8100-XXL</t>
  </si>
  <si>
    <t>SHIRT (long sleeve) // REGULAR FIT // GOTS - sky - XXL</t>
  </si>
  <si>
    <t>W150203162-9900-L</t>
  </si>
  <si>
    <t>W150203162-9900-M</t>
  </si>
  <si>
    <t>W150203162-9900-S</t>
  </si>
  <si>
    <t>W150203162-9900-XL</t>
  </si>
  <si>
    <t>SHIRT (long sleeve) // REGULAR FIT // GOTS - black - XL</t>
  </si>
  <si>
    <t>W150203162-9900-XXL</t>
  </si>
  <si>
    <t>W150203841-7200-L</t>
  </si>
  <si>
    <t>W150203841-7200-M</t>
  </si>
  <si>
    <t>W150203841-7200-S</t>
  </si>
  <si>
    <t>W150203841-7200-XL</t>
  </si>
  <si>
    <t>W150203841-7400-L</t>
  </si>
  <si>
    <t>W150203841-7400-M</t>
  </si>
  <si>
    <t>W150203841-7400-S</t>
  </si>
  <si>
    <t>W150203841-7400-XL</t>
  </si>
  <si>
    <t>W150203841-9900-L</t>
  </si>
  <si>
    <t>W150203841-9900-M</t>
  </si>
  <si>
    <t>W150203841-9900-S</t>
  </si>
  <si>
    <t>W150203841-9900-XL</t>
  </si>
  <si>
    <t>W150203861-7200-L</t>
  </si>
  <si>
    <t>W150203861-7200-M</t>
  </si>
  <si>
    <t>W150203861-7200-S</t>
  </si>
  <si>
    <t>W150203861-7200-XL</t>
  </si>
  <si>
    <t>W150203861-7400-L</t>
  </si>
  <si>
    <t>W150203861-7400-M</t>
  </si>
  <si>
    <t>W150203861-7400-S</t>
  </si>
  <si>
    <t>W150203861-7400-XL</t>
  </si>
  <si>
    <t>W150203861-9900-L</t>
  </si>
  <si>
    <t>W150203861-9900-M</t>
  </si>
  <si>
    <t>W150203861-9900-S</t>
  </si>
  <si>
    <t>W150203861-9900-XL</t>
  </si>
  <si>
    <t>W240205260-2300-L</t>
  </si>
  <si>
    <t>HOODY // GOTS - rosso - L</t>
  </si>
  <si>
    <t>W240205260-2300-M</t>
  </si>
  <si>
    <t>HOODY // GOTS - rosso - M</t>
  </si>
  <si>
    <t>W240205260-2300-S</t>
  </si>
  <si>
    <t>HOODY // GOTS - rosso - S</t>
  </si>
  <si>
    <t>W240205260-2300-XL</t>
  </si>
  <si>
    <t>HOODY // GOTS - rosso - XL</t>
  </si>
  <si>
    <t>W240205260-7200-L</t>
  </si>
  <si>
    <t>W240205260-7200-M</t>
  </si>
  <si>
    <t>W240205260-7200-S</t>
  </si>
  <si>
    <t>W240205260-7200-XL</t>
  </si>
  <si>
    <t>W240205260-7400-L</t>
  </si>
  <si>
    <t>W240205260-7400-M</t>
  </si>
  <si>
    <t>W240205260-7400-S</t>
  </si>
  <si>
    <t>W240205260-7400-XL</t>
  </si>
  <si>
    <t>W240205260-9900-L</t>
  </si>
  <si>
    <t>W240205260-9900-M</t>
  </si>
  <si>
    <t>W240205260-9900-S</t>
  </si>
  <si>
    <t>W240205260-9900-XL</t>
  </si>
  <si>
    <t>W240205466-9900-L</t>
  </si>
  <si>
    <t>W240205466-9900-M</t>
  </si>
  <si>
    <t>W240205466-9900-S</t>
  </si>
  <si>
    <t>W240205466-9900-XL</t>
  </si>
  <si>
    <t>W240205466-9900-XXL</t>
  </si>
  <si>
    <t>W240205467-7200-L</t>
  </si>
  <si>
    <t>HOOD JACKET (long sleeve) // GOTS  smaragd - L</t>
  </si>
  <si>
    <t>W240205467-7200-M</t>
  </si>
  <si>
    <t>HOOD JACKET (long sleeve) // GOTS  smaragd - M</t>
  </si>
  <si>
    <t>W240205467-7200-S</t>
  </si>
  <si>
    <t>HOOD JACKET (long sleeve) // GOTS  smaragd - S</t>
  </si>
  <si>
    <t>W240205467-7200-XL</t>
  </si>
  <si>
    <t>HOOD JACKET (long sleeve) // GOTS  smaragd - XL</t>
  </si>
  <si>
    <t>W240205467-7200-XXL</t>
  </si>
  <si>
    <t>HOOD JACKET (long sleeve) // GOTS  smaragd - XXL</t>
  </si>
  <si>
    <t>W240205467-7400-L</t>
  </si>
  <si>
    <t>W240205467-7400-M</t>
  </si>
  <si>
    <t>W240205467-7400-S</t>
  </si>
  <si>
    <t>W240205467-7400-XL</t>
  </si>
  <si>
    <t>W240205467-9900-L</t>
  </si>
  <si>
    <t>HOOD JACKET (long sleeve) // GOTS  black - L</t>
  </si>
  <si>
    <t>W240205467-9900-M</t>
  </si>
  <si>
    <t>HOOD JACKET (long sleeve) // GOTS  black - M</t>
  </si>
  <si>
    <t>W240205467-9900-S</t>
  </si>
  <si>
    <t>HOOD JACKET (long sleeve) // GOTS  black - S</t>
  </si>
  <si>
    <t>W240205467-9900-XL</t>
  </si>
  <si>
    <t>HOOD JACKET (long sleeve) // GOTS  black - XL</t>
  </si>
  <si>
    <t>W240205467-9900-XXL</t>
  </si>
  <si>
    <t>HOOD JACKET (long sleeve) // GOTS  black - XXL</t>
  </si>
  <si>
    <t>W240205740-2300-L</t>
  </si>
  <si>
    <t>HIKING SKIRT // GOTS - rosso - L</t>
  </si>
  <si>
    <t>W240205740-2300-M</t>
  </si>
  <si>
    <t>HIKING SKIRT // GOTS - rosso - M</t>
  </si>
  <si>
    <t>W240205740-2300-S</t>
  </si>
  <si>
    <t>HIKING SKIRT // GOTS - rosso - S</t>
  </si>
  <si>
    <t>W240205740-2300-XL</t>
  </si>
  <si>
    <t>HIKING SKIRT // GOTS - rosso - XL</t>
  </si>
  <si>
    <t>W240205740-7400-L</t>
  </si>
  <si>
    <t>HIKING SKIRT // GOTS - acqua - L</t>
  </si>
  <si>
    <t>W240205740-7400-M</t>
  </si>
  <si>
    <t>HIKING SKIRT // GOTS - acqua - M</t>
  </si>
  <si>
    <t>W240205740-7400-S</t>
  </si>
  <si>
    <t>HIKING SKIRT // GOTS - acqua - S</t>
  </si>
  <si>
    <t>W240205740-7400-XL</t>
  </si>
  <si>
    <t>HIKING SKIRT // GOTS - acqua - XL</t>
  </si>
  <si>
    <t>W240205740-9900-L</t>
  </si>
  <si>
    <t>HIKING SKIRT // GOTS - black - L</t>
  </si>
  <si>
    <t>W240205740-9900-M</t>
  </si>
  <si>
    <t>HIKING SKIRT // GOTS - black - M</t>
  </si>
  <si>
    <t>W240205740-9900-S</t>
  </si>
  <si>
    <t>HIKING SKIRT // GOTS - black - S</t>
  </si>
  <si>
    <t>W240205740-9900-XL</t>
  </si>
  <si>
    <t>HIKING SKIRT // GOTS - black - XL</t>
  </si>
  <si>
    <t>W240205860-2300-L</t>
  </si>
  <si>
    <t>SPORT TIGHTS // GOTS - rosso - L</t>
  </si>
  <si>
    <t>W240205860-2300-M</t>
  </si>
  <si>
    <t>SPORT TIGHTS // GOTS - rosso - M</t>
  </si>
  <si>
    <t>W240205860-2300-S</t>
  </si>
  <si>
    <t>SPORT TIGHTS // GOTS - rosso - S</t>
  </si>
  <si>
    <t>W240205860-2300-XL</t>
  </si>
  <si>
    <t>SPORT TIGHTS // GOTS - rosso - XL</t>
  </si>
  <si>
    <t>W240205860-7200-L</t>
  </si>
  <si>
    <t>W240205860-7200-M</t>
  </si>
  <si>
    <t>W240205860-7200-S</t>
  </si>
  <si>
    <t>W240205860-7200-XL</t>
  </si>
  <si>
    <t>W240205860-7400-L</t>
  </si>
  <si>
    <t>W240205860-7400-M</t>
  </si>
  <si>
    <t>W240205860-7400-S</t>
  </si>
  <si>
    <t>W240205860-7400-XL</t>
  </si>
  <si>
    <t>W240205860-9900-L</t>
  </si>
  <si>
    <t>W240205860-9900-M</t>
  </si>
  <si>
    <t>W240205860-9900-S</t>
  </si>
  <si>
    <t>W240205860-9900-XL</t>
  </si>
  <si>
    <t>W240205862-7200-L</t>
  </si>
  <si>
    <t>YOGA PANTS // GOTS - smaragd - L</t>
  </si>
  <si>
    <t>W240205862-7200-M</t>
  </si>
  <si>
    <t>YOGA PANTS // GOTS - smaragd - M</t>
  </si>
  <si>
    <t>W240205862-7200-S</t>
  </si>
  <si>
    <t>YOGA PANTS // GOTS - smaragd - S</t>
  </si>
  <si>
    <t>W240205862-7200-XL</t>
  </si>
  <si>
    <t>YOGA PANTS // GOTS - smaragd - XL</t>
  </si>
  <si>
    <t>W240205862-7400-L</t>
  </si>
  <si>
    <t>YOGA PANTS // GOTS - acqua - L</t>
  </si>
  <si>
    <t>W240205862-7400-M</t>
  </si>
  <si>
    <t>YOGA PANTS // GOTS - acqua - M</t>
  </si>
  <si>
    <t>W240205862-7400-S</t>
  </si>
  <si>
    <t>YOGA PANTS // GOTS - acqua - S</t>
  </si>
  <si>
    <t>W240205862-7400-XL</t>
  </si>
  <si>
    <t>YOGA PANTS // GOTS - acqua - XL</t>
  </si>
  <si>
    <t>W240205862-9900-L</t>
  </si>
  <si>
    <t>YOGA PANTS // GOTS - black - L</t>
  </si>
  <si>
    <t>W240205862-9900-M</t>
  </si>
  <si>
    <t>YOGA PANTS // GOTS - black - M</t>
  </si>
  <si>
    <t>W240205862-9900-S</t>
  </si>
  <si>
    <t>YOGA PANTS // GOTS - black - S</t>
  </si>
  <si>
    <t>W240205862-9900-XL</t>
  </si>
  <si>
    <t>YOGA PANTS // GOTS - black - XL</t>
  </si>
  <si>
    <t>Kauba nimetus</t>
  </si>
  <si>
    <t>Värvi nimetus</t>
  </si>
  <si>
    <t>Suurus</t>
  </si>
  <si>
    <t>Värvi kood</t>
  </si>
  <si>
    <t>Kauba number</t>
  </si>
  <si>
    <t>Materjal 1</t>
  </si>
  <si>
    <t>Materjal 2</t>
  </si>
  <si>
    <t>Materjal 3</t>
  </si>
  <si>
    <t>sahara</t>
  </si>
  <si>
    <t>tango red</t>
  </si>
  <si>
    <t>smaragd</t>
  </si>
  <si>
    <t>acqua</t>
  </si>
  <si>
    <t>sky</t>
  </si>
  <si>
    <t>rosso</t>
  </si>
  <si>
    <t>_</t>
  </si>
  <si>
    <t>34/36</t>
  </si>
  <si>
    <t>38/40</t>
  </si>
  <si>
    <t>42/44</t>
  </si>
  <si>
    <t>46/48</t>
  </si>
  <si>
    <t>50/52</t>
  </si>
  <si>
    <t>54/56</t>
  </si>
  <si>
    <t>50/56</t>
  </si>
  <si>
    <t>62/68</t>
  </si>
  <si>
    <t>74/80</t>
  </si>
  <si>
    <t>86/92</t>
  </si>
  <si>
    <t>98/104</t>
  </si>
  <si>
    <t>110/116</t>
  </si>
  <si>
    <t>Tavahind</t>
  </si>
  <si>
    <t>0,5l</t>
  </si>
  <si>
    <t>1l</t>
  </si>
  <si>
    <t>Lanolin detergent (0,5 liter)</t>
  </si>
  <si>
    <t>Detergent with soapwort extract (1 liter)</t>
  </si>
  <si>
    <t>Värvus</t>
  </si>
  <si>
    <t>Materjal</t>
  </si>
  <si>
    <t>Esilehele</t>
  </si>
  <si>
    <t>Soodushind</t>
  </si>
  <si>
    <t>Tellitav kogus</t>
  </si>
  <si>
    <t>Täida siin
↓</t>
  </si>
  <si>
    <t>Kokku</t>
  </si>
  <si>
    <t>ESILEHT</t>
  </si>
  <si>
    <t>ENGEL toodete ettetellimus</t>
  </si>
  <si>
    <t>Tellimuste esitamise tähtaega jälgi meie</t>
  </si>
  <si>
    <t>kodulehel</t>
  </si>
  <si>
    <t>Hinnad sisaldavad käibemaksu</t>
  </si>
  <si>
    <t>Tellimuse saaja:</t>
  </si>
  <si>
    <t>ZUZU Eesti OÜ</t>
  </si>
  <si>
    <t>Tellija nimi:</t>
  </si>
  <si>
    <t>Registrikood:</t>
  </si>
  <si>
    <t>Telefoninumber:</t>
  </si>
  <si>
    <t>KMKR nr: 
Juriidiline aadress:</t>
  </si>
  <si>
    <t>EE101812838
Taludevahe 39, Tallinn</t>
  </si>
  <si>
    <t>E-posti aadress:</t>
  </si>
  <si>
    <t>Kaupluse asukoht:</t>
  </si>
  <si>
    <t>Akadeemia tee 33, I korrus, Tallinn</t>
  </si>
  <si>
    <t>Telefon:</t>
  </si>
  <si>
    <t>Kättesaamise viis ja koht:</t>
  </si>
  <si>
    <t>info@zuzu.ee</t>
  </si>
  <si>
    <r>
      <rPr>
        <b/>
        <sz val="10"/>
        <rFont val="Arial"/>
        <family val="2"/>
        <charset val="186"/>
      </rPr>
      <t xml:space="preserve">Tarneaeg 2-4 nädala jooksul </t>
    </r>
    <r>
      <rPr>
        <sz val="11"/>
        <color theme="1"/>
        <rFont val="Calibri"/>
        <family val="2"/>
        <scheme val="minor"/>
      </rPr>
      <t xml:space="preserve">peale tellimuse edastamist tootjale.
</t>
    </r>
    <r>
      <rPr>
        <b/>
        <sz val="11"/>
        <color rgb="FF000000"/>
        <rFont val="Calibri"/>
        <family val="2"/>
        <charset val="186"/>
      </rPr>
      <t>T</t>
    </r>
    <r>
      <rPr>
        <b/>
        <sz val="10"/>
        <rFont val="Arial"/>
        <family val="2"/>
        <charset val="186"/>
      </rPr>
      <t>ellimusi edastame tootjale järgmisel päeval pärast tellimuste esitamise tähtaega.</t>
    </r>
    <r>
      <rPr>
        <b/>
        <sz val="10"/>
        <color rgb="FFFF0000"/>
        <rFont val="Arial"/>
        <family val="2"/>
        <charset val="186"/>
      </rPr>
      <t/>
    </r>
  </si>
  <si>
    <t>Kodulehe aadress:</t>
  </si>
  <si>
    <t>www.zuzu.ee</t>
  </si>
  <si>
    <t>FaceBooki aadress:</t>
  </si>
  <si>
    <t>https://www.facebook.com/ZUZU.ee</t>
  </si>
  <si>
    <t>Liitu ZUZU eraklubiga, kus saad vabas õhkkonnas suhelda meie ja teiste klientidega ning olla kurssis ka meie kiirpakkumistega.</t>
  </si>
  <si>
    <r>
      <rPr>
        <b/>
        <sz val="12"/>
        <rFont val="Arial"/>
        <family val="2"/>
        <charset val="186"/>
      </rPr>
      <t>Tellimuse kokkuvõte</t>
    </r>
    <r>
      <rPr>
        <sz val="12"/>
        <rFont val="Arial"/>
        <family val="2"/>
        <charset val="186"/>
      </rPr>
      <t>(täitub automaatselt)</t>
    </r>
    <r>
      <rPr>
        <b/>
        <sz val="12"/>
        <rFont val="Arial"/>
        <family val="2"/>
        <charset val="186"/>
      </rPr>
      <t>:</t>
    </r>
  </si>
  <si>
    <t>Tellimisvormi täitmine ja tellimine</t>
  </si>
  <si>
    <t>Tootekategooria nimetus</t>
  </si>
  <si>
    <t>Esemete arv kategoorias</t>
  </si>
  <si>
    <t>Summ kategoorias</t>
  </si>
  <si>
    <t>■</t>
  </si>
  <si>
    <t>Sellel lehel näed kokkuvõtet oma tellimusest (valitud esemete arv ja maksumus).</t>
  </si>
  <si>
    <t>Tooted on jagatud mitmesse kategooriasse.</t>
  </si>
  <si>
    <r>
      <t>Tellimisvormil saad tooteid sorteerida ka teiste parameetrite alusel.</t>
    </r>
    <r>
      <rPr>
        <sz val="10"/>
        <color rgb="FFE46C0A"/>
        <rFont val="Arial"/>
        <family val="2"/>
        <charset val="186"/>
      </rPr>
      <t>Toodetest pilte näed kataloogidest</t>
    </r>
    <r>
      <rPr>
        <sz val="10"/>
        <rFont val="Arial"/>
        <family val="2"/>
        <charset val="186"/>
      </rPr>
      <t>. Laste ja täiskasvanute riiete kataloogi leiad</t>
    </r>
  </si>
  <si>
    <t>SIIT ja</t>
  </si>
  <si>
    <t>SIIT.</t>
  </si>
  <si>
    <t>Imetamisrinnahoidjad, rinnapadjad</t>
  </si>
  <si>
    <t>Engel Sports kollektsiooni spordirõivakataloogi aga näed</t>
  </si>
  <si>
    <t>Kataloogis on iga pildi juures tootekood.</t>
  </si>
  <si>
    <t>Et leida tellimisvormilt huvipakkuvat toodet koodi alusel, vajuta Ctrl+F  ja sisesta soovitud tootekood, välja "Within" juures märgi rippmenüüst, et soovid toodet otsida terves failis "Workbook"</t>
  </si>
  <si>
    <t>Erinevaid tellimusi saab ühendada.  
Infoga teiste tellimuste kohta saad tutvuda meie kodulehel:</t>
  </si>
  <si>
    <t>Leia sobiv värv ja suurus ja märgi tellitava koguse väljas soovitud kogus.</t>
  </si>
  <si>
    <t>SIIN</t>
  </si>
  <si>
    <r>
      <t>Hea teada:</t>
    </r>
    <r>
      <rPr>
        <sz val="11"/>
        <color theme="1"/>
        <rFont val="Calibri"/>
        <family val="2"/>
        <scheme val="minor"/>
      </rPr>
      <t>Tootekoodi kaks esimest numbrit näitavad materjali, teine pool tootemudelit. 
Sama tootemudel võib olla tehtud erinevatest materjalidest (vill/siid (7), vill (4), puuvill (8) jm)</t>
    </r>
  </si>
  <si>
    <t>Kokku:</t>
  </si>
  <si>
    <t>Summa KM'ta:</t>
  </si>
  <si>
    <t>Kui oled tellimusvormis märkinud kõik huvipakkuvad tooted, kontrolli esilehel oleva tellimuse kokkuvõtet, kirjuta küsitud kontaktandmed ning saada tellimusvorm meile e-postile info@zuzu.ee.</t>
  </si>
  <si>
    <t>Peale ettemaksu tasumist on sinu tellimus jõustunud.</t>
  </si>
  <si>
    <t>Kui tühistad tellimuse pärast seda, kui tellimus on edastatud tootjale, siis ettemaks tagastamisele ei kuulu.</t>
  </si>
  <si>
    <t>Ettemaksu tagastame vaid sel juhul, kui tootja või meiepoolse vea tõttu ei suuda me tellimust täita.</t>
  </si>
  <si>
    <t>Kui tooted on jõudnud Eestisse, võtame Sinuga ühendust. Oma tellimuse saad kätte või saadame selle välja peale teise osa tasumist.</t>
  </si>
  <si>
    <t>Tellitud tooted saab tagastada vaid tootmisdefekti korral.</t>
  </si>
  <si>
    <t>Suurusnumbri saame vahetada vaid siis, kui vastav toode on meil poes olemas. Muudel juhtudel me ettetellitud tooteid ei vaheta.</t>
  </si>
  <si>
    <t>Lisaküsimuste korral helista: 56686032 või kirjuta: info@zuzu.ee</t>
  </si>
  <si>
    <t>Toote kategooria</t>
  </si>
  <si>
    <t>Pesuvahendid</t>
  </si>
  <si>
    <t>Imetamisrinnahoidjad ja rinnakaitsed</t>
  </si>
  <si>
    <t>Naiste riided</t>
  </si>
  <si>
    <t>Meeste riided</t>
  </si>
  <si>
    <t>Riided beebidele</t>
  </si>
  <si>
    <t>Riided lastele</t>
  </si>
  <si>
    <t>Lapid riiete parandamiseks</t>
  </si>
  <si>
    <t>Tekid</t>
  </si>
  <si>
    <t>Täiskasvanutele</t>
  </si>
  <si>
    <t>Mähkimiseks</t>
  </si>
  <si>
    <t>Riided beebidele ja väikelastele</t>
  </si>
  <si>
    <t>Mähkimisalused</t>
  </si>
  <si>
    <t>või otsi tootekood tellimisvormi rippmenüüst.
Sa leiad mitu sama koodiga toodet, mis erinevad suuruse, värvi ja hinna poolest.</t>
  </si>
  <si>
    <t>Me saadame Sulle ettemaksu arve, mis on 50% tellimuse kogumaksumusest (kui soovid kohe arve täissumma eest, siis tee vastav märge).</t>
  </si>
  <si>
    <t xml:space="preserve">Tellimusvorm on </t>
  </si>
  <si>
    <t>Uudistoodete kataloogi</t>
  </si>
  <si>
    <t>SIIT</t>
  </si>
  <si>
    <t>Saadame SmartPosti või Omniva pakiautomaadiga. Kui tellimuse summa on vähemalt 50 eurot, saatmine on TASUTA. Muudel juhtudel lisandub lisatasu 3,00€</t>
  </si>
  <si>
    <t>KM 22%:</t>
  </si>
  <si>
    <t>Ladies' coat, IVN BEST - magma mélange - 38/40</t>
  </si>
  <si>
    <t>Ette tellides kehtib allahindlus 30% tavahinnast (va eripakkumiste korral)! Villafliisist ja -froteest ning Urban Eco Style, Reborn by Engel ja Engel Sports kollektsiooni riietele - 35%.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</si>
</sst>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rgb="FF000000"/>
      <name val="Segoe UI"/>
      <family val="2"/>
    </font>
    <font>
      <sz val="10"/>
      <name val="Arial"/>
      <family val="2"/>
      <charset val="1"/>
    </font>
    <font>
      <b/>
      <sz val="10"/>
      <name val="Arial"/>
      <family val="2"/>
      <charset val="186"/>
    </font>
    <font>
      <sz val="11"/>
      <color rgb="FF000000"/>
      <name val="Calibri"/>
      <family val="2"/>
      <charset val="1"/>
    </font>
    <font>
      <sz val="10"/>
      <name val="Arial"/>
      <family val="2"/>
      <charset val="186"/>
    </font>
    <font>
      <b/>
      <i/>
      <sz val="10"/>
      <name val="Arial"/>
      <family val="2"/>
      <charset val="186"/>
    </font>
    <font>
      <i/>
      <sz val="10"/>
      <name val="Arial"/>
      <family val="2"/>
      <charset val="186"/>
    </font>
    <font>
      <b/>
      <sz val="14"/>
      <name val="Arial"/>
      <family val="2"/>
      <charset val="186"/>
    </font>
    <font>
      <u/>
      <sz val="10"/>
      <color rgb="FF0000FF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1"/>
      <name val="Arial"/>
      <family val="2"/>
      <charset val="186"/>
    </font>
    <font>
      <b/>
      <sz val="11"/>
      <color rgb="FF000080"/>
      <name val="Arial"/>
      <family val="2"/>
      <charset val="186"/>
    </font>
    <font>
      <b/>
      <sz val="10"/>
      <name val="Arial"/>
      <family val="2"/>
      <charset val="1"/>
    </font>
    <font>
      <sz val="10"/>
      <color rgb="FFFF00FF"/>
      <name val="Arial"/>
      <family val="2"/>
      <charset val="186"/>
    </font>
    <font>
      <u/>
      <sz val="14"/>
      <color rgb="FF0000FF"/>
      <name val="Arial"/>
      <family val="2"/>
      <charset val="186"/>
    </font>
    <font>
      <b/>
      <sz val="11"/>
      <color rgb="FF000000"/>
      <name val="Calibri"/>
      <family val="2"/>
      <charset val="186"/>
    </font>
    <font>
      <b/>
      <sz val="10"/>
      <color rgb="FFFF000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0"/>
      <color rgb="FFE46C0A"/>
      <name val="Arial"/>
      <family val="2"/>
      <charset val="186"/>
    </font>
    <font>
      <sz val="8"/>
      <name val="Arial"/>
      <family val="2"/>
      <charset val="186"/>
    </font>
    <font>
      <b/>
      <sz val="10"/>
      <color rgb="FF0000FF"/>
      <name val="Arial"/>
      <family val="2"/>
      <charset val="186"/>
    </font>
    <font>
      <b/>
      <sz val="10"/>
      <color rgb="FFFF00FF"/>
      <name val="Arial"/>
      <family val="2"/>
      <charset val="186"/>
    </font>
    <font>
      <sz val="10"/>
      <color rgb="FF0000FF"/>
      <name val="Arial"/>
      <family val="2"/>
      <charset val="186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rgb="FFFFFF0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9" tint="0.79998168889431442"/>
        <bgColor rgb="FFFDEADA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EBF1DE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rgb="FF333300"/>
      </bottom>
      <diagonal/>
    </border>
    <border>
      <left/>
      <right/>
      <top style="medium">
        <color rgb="FF333300"/>
      </top>
      <bottom/>
      <diagonal/>
    </border>
    <border>
      <left style="medium">
        <color rgb="FF333399"/>
      </left>
      <right style="medium">
        <color rgb="FF333399"/>
      </right>
      <top style="medium">
        <color rgb="FF333399"/>
      </top>
      <bottom style="medium">
        <color rgb="FF333399"/>
      </bottom>
      <diagonal/>
    </border>
    <border>
      <left style="thin">
        <color rgb="FF333399"/>
      </left>
      <right style="thin">
        <color rgb="FF333399"/>
      </right>
      <top style="thin">
        <color rgb="FF333399"/>
      </top>
      <bottom style="thin">
        <color rgb="FF333399"/>
      </bottom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/>
      <right/>
      <top style="thick">
        <color theme="9" tint="-0.24994659260841701"/>
      </top>
      <bottom/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  <border>
      <left style="thin">
        <color rgb="FF333399"/>
      </left>
      <right/>
      <top style="thin">
        <color rgb="FF333399"/>
      </top>
      <bottom style="thin">
        <color rgb="FF333399"/>
      </bottom>
      <diagonal/>
    </border>
    <border>
      <left/>
      <right/>
      <top style="thin">
        <color rgb="FF333399"/>
      </top>
      <bottom style="thin">
        <color rgb="FF333399"/>
      </bottom>
      <diagonal/>
    </border>
    <border>
      <left/>
      <right style="thin">
        <color rgb="FF333399"/>
      </right>
      <top style="thin">
        <color rgb="FF333399"/>
      </top>
      <bottom style="thin">
        <color rgb="FF333399"/>
      </bottom>
      <diagonal/>
    </border>
    <border>
      <left style="thin">
        <color rgb="FF333399"/>
      </left>
      <right/>
      <top style="medium">
        <color rgb="FF333399"/>
      </top>
      <bottom style="thin">
        <color rgb="FF333399"/>
      </bottom>
      <diagonal/>
    </border>
    <border>
      <left/>
      <right/>
      <top style="medium">
        <color rgb="FF333399"/>
      </top>
      <bottom style="thin">
        <color rgb="FF333399"/>
      </bottom>
      <diagonal/>
    </border>
    <border>
      <left/>
      <right style="thin">
        <color rgb="FF333399"/>
      </right>
      <top style="medium">
        <color rgb="FF333399"/>
      </top>
      <bottom style="thin">
        <color rgb="FF333399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8" fillId="0" borderId="0"/>
    <xf numFmtId="0" fontId="10" fillId="0" borderId="0"/>
    <xf numFmtId="0" fontId="15" fillId="0" borderId="0" applyBorder="0" applyProtection="0"/>
  </cellStyleXfs>
  <cellXfs count="102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vertical="center"/>
    </xf>
    <xf numFmtId="0" fontId="0" fillId="2" borderId="0" xfId="0" applyFill="1"/>
    <xf numFmtId="0" fontId="3" fillId="0" borderId="0" xfId="0" applyFont="1" applyAlignment="1">
      <alignment horizontal="center" wrapText="1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1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9" fontId="2" fillId="4" borderId="0" xfId="0" applyNumberFormat="1" applyFont="1" applyFill="1" applyAlignment="1">
      <alignment horizontal="center" vertical="center"/>
    </xf>
    <xf numFmtId="9" fontId="2" fillId="5" borderId="0" xfId="0" applyNumberFormat="1" applyFont="1" applyFill="1" applyAlignment="1">
      <alignment horizontal="center"/>
    </xf>
    <xf numFmtId="2" fontId="0" fillId="5" borderId="0" xfId="0" applyNumberFormat="1" applyFill="1"/>
    <xf numFmtId="2" fontId="0" fillId="4" borderId="0" xfId="0" applyNumberFormat="1" applyFill="1"/>
    <xf numFmtId="0" fontId="4" fillId="2" borderId="0" xfId="0" applyFont="1" applyFill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2" fontId="5" fillId="0" borderId="0" xfId="0" applyNumberFormat="1" applyFont="1"/>
    <xf numFmtId="0" fontId="6" fillId="0" borderId="0" xfId="0" applyFont="1"/>
    <xf numFmtId="0" fontId="10" fillId="0" borderId="0" xfId="3"/>
    <xf numFmtId="0" fontId="11" fillId="0" borderId="0" xfId="2" applyFont="1"/>
    <xf numFmtId="0" fontId="12" fillId="0" borderId="0" xfId="2" applyFont="1"/>
    <xf numFmtId="0" fontId="13" fillId="0" borderId="0" xfId="2" applyFont="1"/>
    <xf numFmtId="0" fontId="14" fillId="0" borderId="0" xfId="2" applyFont="1"/>
    <xf numFmtId="0" fontId="9" fillId="6" borderId="0" xfId="2" applyFont="1" applyFill="1"/>
    <xf numFmtId="0" fontId="11" fillId="6" borderId="0" xfId="2" applyFont="1" applyFill="1"/>
    <xf numFmtId="0" fontId="12" fillId="6" borderId="0" xfId="2" applyFont="1" applyFill="1" applyAlignment="1">
      <alignment vertical="center" wrapText="1"/>
    </xf>
    <xf numFmtId="0" fontId="12" fillId="7" borderId="0" xfId="2" applyFont="1" applyFill="1" applyAlignment="1">
      <alignment vertical="center" wrapText="1"/>
    </xf>
    <xf numFmtId="0" fontId="11" fillId="7" borderId="0" xfId="2" applyFont="1" applyFill="1"/>
    <xf numFmtId="0" fontId="15" fillId="8" borderId="0" xfId="4" applyFill="1" applyBorder="1" applyProtection="1"/>
    <xf numFmtId="0" fontId="16" fillId="6" borderId="0" xfId="2" applyFont="1" applyFill="1"/>
    <xf numFmtId="0" fontId="9" fillId="0" borderId="0" xfId="2" applyFont="1" applyAlignment="1">
      <alignment horizontal="right"/>
    </xf>
    <xf numFmtId="0" fontId="17" fillId="0" borderId="0" xfId="2" applyFont="1" applyAlignment="1">
      <alignment horizontal="right"/>
    </xf>
    <xf numFmtId="0" fontId="12" fillId="0" borderId="0" xfId="2" applyFont="1" applyAlignment="1">
      <alignment vertical="center" wrapText="1"/>
    </xf>
    <xf numFmtId="0" fontId="11" fillId="0" borderId="0" xfId="2" applyFont="1" applyAlignment="1">
      <alignment horizontal="left"/>
    </xf>
    <xf numFmtId="0" fontId="19" fillId="0" borderId="0" xfId="2" applyFont="1" applyAlignment="1">
      <alignment wrapText="1"/>
    </xf>
    <xf numFmtId="0" fontId="11" fillId="0" borderId="0" xfId="2" applyFont="1" applyAlignment="1">
      <alignment wrapText="1"/>
    </xf>
    <xf numFmtId="0" fontId="9" fillId="0" borderId="0" xfId="2" applyFont="1"/>
    <xf numFmtId="0" fontId="20" fillId="0" borderId="0" xfId="3" applyFont="1" applyAlignment="1">
      <alignment wrapText="1"/>
    </xf>
    <xf numFmtId="0" fontId="21" fillId="0" borderId="0" xfId="4" applyFont="1" applyBorder="1" applyProtection="1"/>
    <xf numFmtId="0" fontId="15" fillId="0" borderId="0" xfId="4" applyBorder="1" applyProtection="1"/>
    <xf numFmtId="0" fontId="24" fillId="0" borderId="0" xfId="2" applyFont="1"/>
    <xf numFmtId="0" fontId="11" fillId="0" borderId="0" xfId="2" applyFont="1" applyAlignment="1">
      <alignment horizontal="right"/>
    </xf>
    <xf numFmtId="0" fontId="11" fillId="0" borderId="0" xfId="2" applyFont="1" applyAlignment="1">
      <alignment horizontal="right" vertical="top"/>
    </xf>
    <xf numFmtId="0" fontId="1" fillId="0" borderId="0" xfId="1" applyBorder="1" applyProtection="1"/>
    <xf numFmtId="0" fontId="1" fillId="0" borderId="0" xfId="1"/>
    <xf numFmtId="0" fontId="11" fillId="0" borderId="7" xfId="2" applyFont="1" applyBorder="1"/>
    <xf numFmtId="0" fontId="15" fillId="0" borderId="10" xfId="4" applyBorder="1" applyAlignment="1" applyProtection="1">
      <alignment wrapText="1"/>
    </xf>
    <xf numFmtId="0" fontId="9" fillId="0" borderId="0" xfId="2" applyFont="1" applyAlignment="1">
      <alignment vertical="center" wrapText="1"/>
    </xf>
    <xf numFmtId="0" fontId="27" fillId="0" borderId="0" xfId="2" applyFont="1" applyAlignment="1">
      <alignment horizontal="right"/>
    </xf>
    <xf numFmtId="0" fontId="27" fillId="0" borderId="0" xfId="2" applyFont="1"/>
    <xf numFmtId="0" fontId="11" fillId="0" borderId="0" xfId="2" applyFont="1" applyAlignment="1">
      <alignment horizontal="center"/>
    </xf>
    <xf numFmtId="0" fontId="15" fillId="0" borderId="0" xfId="4" applyBorder="1" applyAlignment="1" applyProtection="1">
      <alignment wrapText="1"/>
    </xf>
    <xf numFmtId="0" fontId="28" fillId="0" borderId="0" xfId="2" applyFont="1"/>
    <xf numFmtId="0" fontId="30" fillId="0" borderId="0" xfId="2" applyFont="1"/>
    <xf numFmtId="0" fontId="1" fillId="0" borderId="0" xfId="1" applyAlignment="1">
      <alignment horizontal="left"/>
    </xf>
    <xf numFmtId="0" fontId="2" fillId="12" borderId="0" xfId="0" applyFont="1" applyFill="1" applyAlignment="1">
      <alignment vertical="center"/>
    </xf>
    <xf numFmtId="0" fontId="31" fillId="0" borderId="0" xfId="0" applyFont="1"/>
    <xf numFmtId="0" fontId="32" fillId="0" borderId="0" xfId="0" applyFont="1" applyAlignment="1">
      <alignment vertical="center"/>
    </xf>
    <xf numFmtId="2" fontId="33" fillId="0" borderId="0" xfId="0" applyNumberFormat="1" applyFont="1"/>
    <xf numFmtId="0" fontId="1" fillId="0" borderId="0" xfId="1" applyAlignment="1">
      <alignment horizontal="right"/>
    </xf>
    <xf numFmtId="2" fontId="6" fillId="3" borderId="0" xfId="0" applyNumberFormat="1" applyFont="1" applyFill="1" applyAlignment="1">
      <alignment vertical="center"/>
    </xf>
    <xf numFmtId="2" fontId="6" fillId="0" borderId="0" xfId="0" applyNumberFormat="1" applyFont="1"/>
    <xf numFmtId="0" fontId="9" fillId="0" borderId="0" xfId="2" applyFont="1" applyAlignment="1">
      <alignment horizontal="right"/>
    </xf>
    <xf numFmtId="0" fontId="15" fillId="9" borderId="1" xfId="4" applyFill="1" applyBorder="1" applyAlignment="1" applyProtection="1">
      <alignment horizontal="center"/>
    </xf>
    <xf numFmtId="0" fontId="9" fillId="0" borderId="0" xfId="2" applyFont="1" applyAlignment="1">
      <alignment horizontal="center"/>
    </xf>
    <xf numFmtId="0" fontId="11" fillId="8" borderId="0" xfId="2" applyFont="1" applyFill="1" applyAlignment="1">
      <alignment horizontal="right"/>
    </xf>
    <xf numFmtId="0" fontId="18" fillId="9" borderId="1" xfId="2" applyFont="1" applyFill="1" applyBorder="1" applyAlignment="1">
      <alignment horizontal="center"/>
    </xf>
    <xf numFmtId="0" fontId="9" fillId="0" borderId="0" xfId="2" applyFont="1" applyAlignment="1">
      <alignment horizontal="right" wrapText="1"/>
    </xf>
    <xf numFmtId="0" fontId="10" fillId="0" borderId="0" xfId="3" applyAlignment="1">
      <alignment horizontal="left" vertical="center" wrapText="1"/>
    </xf>
    <xf numFmtId="0" fontId="10" fillId="10" borderId="2" xfId="3" applyFill="1" applyBorder="1" applyAlignment="1">
      <alignment horizontal="center"/>
    </xf>
    <xf numFmtId="0" fontId="10" fillId="10" borderId="1" xfId="3" applyFill="1" applyBorder="1" applyAlignment="1">
      <alignment horizontal="center"/>
    </xf>
    <xf numFmtId="0" fontId="11" fillId="0" borderId="0" xfId="2" applyFont="1" applyAlignment="1">
      <alignment horizontal="left" vertical="center" wrapText="1"/>
    </xf>
    <xf numFmtId="0" fontId="15" fillId="0" borderId="0" xfId="4" applyBorder="1" applyAlignment="1" applyProtection="1">
      <alignment horizontal="center" wrapText="1"/>
    </xf>
    <xf numFmtId="0" fontId="9" fillId="0" borderId="3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wrapText="1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11" fillId="0" borderId="4" xfId="2" applyFont="1" applyBorder="1" applyAlignment="1">
      <alignment horizontal="center"/>
    </xf>
    <xf numFmtId="164" fontId="11" fillId="0" borderId="4" xfId="2" applyNumberFormat="1" applyFont="1" applyBorder="1" applyAlignment="1">
      <alignment horizont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1" fillId="0" borderId="0" xfId="2" applyFont="1" applyAlignment="1">
      <alignment horizontal="left" wrapText="1"/>
    </xf>
    <xf numFmtId="0" fontId="11" fillId="11" borderId="0" xfId="2" applyFont="1" applyFill="1" applyAlignment="1">
      <alignment horizontal="left" vertical="top" wrapText="1"/>
    </xf>
    <xf numFmtId="0" fontId="11" fillId="0" borderId="0" xfId="2" applyFont="1" applyAlignment="1">
      <alignment horizontal="left" vertical="top" wrapText="1"/>
    </xf>
    <xf numFmtId="0" fontId="11" fillId="0" borderId="5" xfId="2" applyFont="1" applyBorder="1" applyAlignment="1">
      <alignment horizontal="right" wrapText="1"/>
    </xf>
    <xf numFmtId="0" fontId="11" fillId="0" borderId="6" xfId="2" applyFont="1" applyBorder="1" applyAlignment="1">
      <alignment horizontal="right" wrapText="1"/>
    </xf>
    <xf numFmtId="0" fontId="11" fillId="0" borderId="8" xfId="2" applyFont="1" applyBorder="1" applyAlignment="1">
      <alignment horizontal="right" wrapText="1"/>
    </xf>
    <xf numFmtId="0" fontId="11" fillId="0" borderId="9" xfId="2" applyFont="1" applyBorder="1" applyAlignment="1">
      <alignment horizontal="right" wrapText="1"/>
    </xf>
    <xf numFmtId="0" fontId="9" fillId="0" borderId="0" xfId="2" applyFont="1" applyAlignment="1">
      <alignment horizontal="left" vertical="center" wrapText="1"/>
    </xf>
    <xf numFmtId="2" fontId="9" fillId="0" borderId="0" xfId="2" applyNumberFormat="1" applyFont="1" applyAlignment="1">
      <alignment horizontal="center"/>
    </xf>
    <xf numFmtId="2" fontId="27" fillId="0" borderId="0" xfId="2" applyNumberFormat="1" applyFont="1" applyAlignment="1">
      <alignment horizontal="center"/>
    </xf>
    <xf numFmtId="0" fontId="23" fillId="0" borderId="0" xfId="2" applyFont="1" applyAlignment="1">
      <alignment horizontal="left" vertical="center" wrapText="1"/>
    </xf>
    <xf numFmtId="0" fontId="11" fillId="0" borderId="0" xfId="2" applyFont="1" applyAlignment="1">
      <alignment horizontal="right" wrapText="1"/>
    </xf>
    <xf numFmtId="0" fontId="29" fillId="0" borderId="0" xfId="2" applyFont="1" applyAlignment="1">
      <alignment horizontal="left" vertical="top" wrapText="1"/>
    </xf>
    <xf numFmtId="0" fontId="23" fillId="0" borderId="0" xfId="2" applyFont="1" applyAlignment="1">
      <alignment horizontal="center" wrapText="1"/>
    </xf>
  </cellXfs>
  <cellStyles count="5">
    <cellStyle name="Explanatory Text 2" xfId="2" xr:uid="{EDEE54D7-E75C-4B36-A1C6-1E4FF18027DC}"/>
    <cellStyle name="Hyperlink" xfId="1" builtinId="8"/>
    <cellStyle name="Hyperlink 2" xfId="4" xr:uid="{1706A83C-D72B-401B-A5D5-73A3984AB092}"/>
    <cellStyle name="Normal" xfId="0" builtinId="0"/>
    <cellStyle name="Normal 2" xfId="3" xr:uid="{0A6735D5-E7D3-4573-8499-C0ACD6A27D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</xdr:row>
          <xdr:rowOff>0</xdr:rowOff>
        </xdr:from>
        <xdr:to>
          <xdr:col>19</xdr:col>
          <xdr:colOff>447675</xdr:colOff>
          <xdr:row>4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t-E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Soovin tasuda kogu ostusumma kohe pärast tellimuse kinnitamist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4</xdr:row>
          <xdr:rowOff>76200</xdr:rowOff>
        </xdr:from>
        <xdr:to>
          <xdr:col>23</xdr:col>
          <xdr:colOff>257175</xdr:colOff>
          <xdr:row>5</xdr:row>
          <xdr:rowOff>47625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t-E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Soovin tasuda kahes osas - pool ostusummast pärast tellimuse kinnitamist ja ülejäänud summa pärast toodete jõudmist Estisse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uzu.ee/et/p/tellimiskampaaniad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zuzu.ee/" TargetMode="External"/><Relationship Id="rId7" Type="http://schemas.openxmlformats.org/officeDocument/2006/relationships/hyperlink" Target="http://www.zuzu.ee/media/zuzu-ee/Tellimiskampaaniad/ENGEL_SPORTS_catalogue_2021_EN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info@zuzu.ee" TargetMode="External"/><Relationship Id="rId16" Type="http://schemas.openxmlformats.org/officeDocument/2006/relationships/ctrlProp" Target="../ctrlProps/ctrlProp2.xml"/><Relationship Id="rId1" Type="http://schemas.openxmlformats.org/officeDocument/2006/relationships/hyperlink" Target="http://www.zuzu.ee/et/p/tellimiskampaaniad" TargetMode="External"/><Relationship Id="rId6" Type="http://schemas.openxmlformats.org/officeDocument/2006/relationships/hyperlink" Target="http://www.zuzu.ee/media/zuzu-ee/Tellimiskampaaniad/engel_katalog_2022_kids_DE.pdf" TargetMode="External"/><Relationship Id="rId11" Type="http://schemas.openxmlformats.org/officeDocument/2006/relationships/hyperlink" Target="https://www.zuzu.ee/media/zuzu-ee/Tellimiskampaaniad/Engel%20uudistooted%202023_2024.pdf" TargetMode="External"/><Relationship Id="rId5" Type="http://schemas.openxmlformats.org/officeDocument/2006/relationships/hyperlink" Target="https://www.facebook.com/groups/730586897022930/" TargetMode="External"/><Relationship Id="rId15" Type="http://schemas.openxmlformats.org/officeDocument/2006/relationships/ctrlProp" Target="../ctrlProps/ctrlProp1.xml"/><Relationship Id="rId10" Type="http://schemas.openxmlformats.org/officeDocument/2006/relationships/hyperlink" Target="http://www.zuzu.ee/media/zuzu-ee/Tellimiskampaaniad/engel_katalog_2022_erwachsene_EN.pdf" TargetMode="External"/><Relationship Id="rId4" Type="http://schemas.openxmlformats.org/officeDocument/2006/relationships/hyperlink" Target="https://www.facebook.com/ZUZU.ee" TargetMode="External"/><Relationship Id="rId9" Type="http://schemas.openxmlformats.org/officeDocument/2006/relationships/hyperlink" Target="mailto:info@zuzu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EAD78-BF3B-40C3-B373-E8B3A95EF945}">
  <dimension ref="A1:AMK45"/>
  <sheetViews>
    <sheetView showGridLines="0" tabSelected="1" zoomScaleNormal="100" workbookViewId="0">
      <selection activeCell="C1" sqref="C1"/>
    </sheetView>
  </sheetViews>
  <sheetFormatPr defaultRowHeight="15" x14ac:dyDescent="0.25"/>
  <cols>
    <col min="1" max="1" width="5.5703125" style="24" customWidth="1"/>
    <col min="2" max="3" width="9.140625" style="24"/>
    <col min="4" max="4" width="33.28515625" style="24" customWidth="1"/>
    <col min="5" max="5" width="9.140625" style="24"/>
    <col min="6" max="6" width="5.85546875" style="24" customWidth="1"/>
    <col min="7" max="14" width="9.140625" style="24"/>
    <col min="15" max="15" width="11.140625" style="24" customWidth="1"/>
    <col min="16" max="16" width="11.7109375" style="24" customWidth="1"/>
    <col min="17" max="17" width="9.140625" style="24"/>
    <col min="18" max="18" width="6.85546875" style="24" customWidth="1"/>
    <col min="19" max="19" width="9.140625" style="24"/>
    <col min="20" max="20" width="13" style="24" customWidth="1"/>
    <col min="21" max="21" width="6.28515625" style="24" customWidth="1"/>
    <col min="22" max="1025" width="9.140625" style="24"/>
    <col min="1026" max="16384" width="9.140625" style="23"/>
  </cols>
  <sheetData>
    <row r="1" spans="1:25" x14ac:dyDescent="0.25">
      <c r="A1" s="69" t="s">
        <v>4530</v>
      </c>
      <c r="B1" s="69"/>
      <c r="C1" s="23"/>
      <c r="D1" s="23"/>
      <c r="E1" s="23"/>
      <c r="F1" s="23"/>
      <c r="G1" s="23"/>
      <c r="H1" s="23"/>
      <c r="I1" s="23"/>
      <c r="J1" s="23"/>
      <c r="K1" s="23"/>
      <c r="Q1" s="23"/>
      <c r="R1" s="25"/>
      <c r="S1" s="26"/>
      <c r="T1" s="26"/>
    </row>
    <row r="2" spans="1:25" ht="18" customHeight="1" x14ac:dyDescent="0.25">
      <c r="A2" s="23"/>
      <c r="B2" s="23"/>
      <c r="C2" s="23"/>
      <c r="D2" s="23"/>
      <c r="E2" s="23"/>
      <c r="F2" s="27" t="s">
        <v>4531</v>
      </c>
      <c r="G2" s="23"/>
      <c r="H2" s="23"/>
      <c r="I2" s="23"/>
      <c r="J2" s="23"/>
      <c r="K2" s="28" t="s">
        <v>4604</v>
      </c>
      <c r="L2" s="29"/>
      <c r="M2" s="29"/>
      <c r="N2" s="29"/>
      <c r="O2" s="29"/>
      <c r="P2" s="29"/>
      <c r="Q2" s="29"/>
      <c r="R2" s="30"/>
      <c r="S2" s="30"/>
      <c r="T2" s="31"/>
      <c r="U2" s="32"/>
      <c r="V2" s="32"/>
      <c r="W2" s="32"/>
      <c r="X2" s="32"/>
      <c r="Y2" s="32"/>
    </row>
    <row r="3" spans="1:25" ht="15" customHeight="1" x14ac:dyDescent="0.25">
      <c r="A3" s="70" t="s">
        <v>4532</v>
      </c>
      <c r="B3" s="70"/>
      <c r="C3" s="70"/>
      <c r="D3" s="70"/>
      <c r="E3" s="33" t="s">
        <v>4533</v>
      </c>
      <c r="F3" s="23"/>
      <c r="G3" s="23"/>
      <c r="H3" s="23"/>
      <c r="I3" s="23"/>
      <c r="J3" s="23"/>
      <c r="K3" s="34" t="s">
        <v>4534</v>
      </c>
      <c r="L3" s="29"/>
      <c r="M3" s="29"/>
      <c r="N3" s="29"/>
      <c r="O3" s="29"/>
      <c r="P3" s="29"/>
      <c r="Q3" s="29"/>
      <c r="R3" s="30"/>
      <c r="S3" s="30"/>
      <c r="T3" s="31"/>
      <c r="U3" s="32"/>
      <c r="V3" s="32"/>
      <c r="W3" s="32"/>
      <c r="X3" s="32"/>
      <c r="Y3" s="32"/>
    </row>
    <row r="4" spans="1:25" ht="21.75" customHeight="1" thickBot="1" x14ac:dyDescent="0.3">
      <c r="A4" s="23"/>
      <c r="B4" s="67" t="s">
        <v>4535</v>
      </c>
      <c r="C4" s="67"/>
      <c r="D4" s="36" t="s">
        <v>4536</v>
      </c>
      <c r="E4" s="23"/>
      <c r="F4" s="23"/>
      <c r="G4" s="23"/>
      <c r="H4" s="23"/>
      <c r="I4" s="67" t="s">
        <v>4537</v>
      </c>
      <c r="J4" s="67"/>
      <c r="K4" s="71"/>
      <c r="L4" s="71"/>
      <c r="M4" s="71"/>
      <c r="N4" s="23"/>
      <c r="O4" s="23"/>
      <c r="P4" s="23"/>
      <c r="Q4" s="23"/>
      <c r="R4" s="37"/>
      <c r="S4" s="37"/>
      <c r="T4" s="37"/>
    </row>
    <row r="5" spans="1:25" ht="22.5" customHeight="1" thickBot="1" x14ac:dyDescent="0.3">
      <c r="A5" s="23"/>
      <c r="B5" s="67" t="s">
        <v>4538</v>
      </c>
      <c r="C5" s="67"/>
      <c r="D5" s="38">
        <v>12187009</v>
      </c>
      <c r="E5" s="23"/>
      <c r="F5" s="23"/>
      <c r="G5" s="23"/>
      <c r="H5" s="23"/>
      <c r="I5" s="67" t="s">
        <v>4539</v>
      </c>
      <c r="J5" s="67"/>
      <c r="K5" s="68"/>
      <c r="L5" s="68"/>
      <c r="M5" s="68"/>
      <c r="N5" s="39"/>
      <c r="O5" s="39"/>
      <c r="P5" s="23"/>
      <c r="Q5" s="23"/>
      <c r="R5" s="37"/>
      <c r="S5" s="37"/>
      <c r="T5" s="37"/>
    </row>
    <row r="6" spans="1:25" ht="31.5" customHeight="1" thickBot="1" x14ac:dyDescent="0.3">
      <c r="A6" s="23"/>
      <c r="B6" s="72" t="s">
        <v>4540</v>
      </c>
      <c r="C6" s="72"/>
      <c r="D6" s="40" t="s">
        <v>4541</v>
      </c>
      <c r="E6" s="23"/>
      <c r="F6" s="23"/>
      <c r="G6" s="23"/>
      <c r="H6" s="23"/>
      <c r="I6" s="67" t="s">
        <v>4542</v>
      </c>
      <c r="J6" s="67"/>
      <c r="K6" s="68"/>
      <c r="L6" s="68"/>
      <c r="M6" s="68"/>
      <c r="N6" s="39"/>
      <c r="O6" s="73" t="s">
        <v>4601</v>
      </c>
      <c r="P6" s="73"/>
      <c r="Q6" s="73"/>
      <c r="R6" s="73"/>
      <c r="S6" s="73"/>
      <c r="T6" s="73"/>
      <c r="U6" s="73"/>
      <c r="V6" s="73"/>
    </row>
    <row r="7" spans="1:25" x14ac:dyDescent="0.25">
      <c r="A7" s="23"/>
      <c r="B7" s="67" t="s">
        <v>4543</v>
      </c>
      <c r="C7" s="67"/>
      <c r="D7" s="24" t="s">
        <v>4544</v>
      </c>
      <c r="E7" s="23"/>
      <c r="F7" s="23"/>
      <c r="G7" s="23"/>
      <c r="H7" s="23"/>
      <c r="I7" s="41"/>
      <c r="J7" s="23"/>
      <c r="K7" s="74"/>
      <c r="L7" s="74"/>
      <c r="M7" s="74"/>
      <c r="O7" s="73"/>
      <c r="P7" s="73"/>
      <c r="Q7" s="73"/>
      <c r="R7" s="73"/>
      <c r="S7" s="73"/>
      <c r="T7" s="73"/>
      <c r="U7" s="73"/>
      <c r="V7" s="73"/>
    </row>
    <row r="8" spans="1:25" ht="12.75" customHeight="1" thickBot="1" x14ac:dyDescent="0.3">
      <c r="A8" s="23"/>
      <c r="B8" s="67" t="s">
        <v>4545</v>
      </c>
      <c r="C8" s="67"/>
      <c r="D8" s="38">
        <v>56686032</v>
      </c>
      <c r="E8" s="42"/>
      <c r="F8" s="42"/>
      <c r="G8" s="42"/>
      <c r="H8" s="67" t="s">
        <v>4546</v>
      </c>
      <c r="I8" s="67"/>
      <c r="J8" s="67"/>
      <c r="K8" s="75"/>
      <c r="L8" s="75"/>
      <c r="M8" s="75"/>
      <c r="N8" s="23"/>
      <c r="O8" s="73"/>
      <c r="P8" s="73"/>
      <c r="Q8" s="73"/>
      <c r="R8" s="73"/>
      <c r="S8" s="73"/>
      <c r="T8" s="73"/>
      <c r="U8" s="73"/>
      <c r="V8" s="73"/>
    </row>
    <row r="9" spans="1:25" ht="12.75" customHeight="1" x14ac:dyDescent="0.25">
      <c r="A9" s="43"/>
      <c r="B9" s="67" t="s">
        <v>4542</v>
      </c>
      <c r="C9" s="67"/>
      <c r="D9" s="44" t="s">
        <v>4547</v>
      </c>
      <c r="E9" s="42"/>
      <c r="F9" s="42"/>
      <c r="G9" s="42"/>
      <c r="H9" s="42"/>
      <c r="I9" s="76" t="s">
        <v>4548</v>
      </c>
      <c r="J9" s="76"/>
      <c r="K9" s="76"/>
      <c r="L9" s="76"/>
      <c r="M9" s="76"/>
      <c r="N9" s="76"/>
      <c r="O9" s="76"/>
      <c r="P9" s="76"/>
      <c r="Q9" s="76"/>
      <c r="R9" s="76"/>
      <c r="S9" s="23"/>
    </row>
    <row r="10" spans="1:25" x14ac:dyDescent="0.25">
      <c r="A10" s="23"/>
      <c r="B10" s="67" t="s">
        <v>4549</v>
      </c>
      <c r="C10" s="67"/>
      <c r="D10" s="44" t="s">
        <v>4550</v>
      </c>
      <c r="E10" s="23"/>
      <c r="F10" s="23"/>
      <c r="G10" s="23"/>
      <c r="H10" s="23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23"/>
    </row>
    <row r="11" spans="1:25" ht="18.75" customHeight="1" x14ac:dyDescent="0.25">
      <c r="A11" s="23"/>
      <c r="B11" s="67" t="s">
        <v>4551</v>
      </c>
      <c r="C11" s="67"/>
      <c r="D11" s="44" t="s">
        <v>4552</v>
      </c>
      <c r="E11" s="23"/>
      <c r="F11" s="23"/>
      <c r="G11" s="23"/>
      <c r="H11" s="23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23"/>
    </row>
    <row r="12" spans="1:25" ht="12.75" customHeight="1" x14ac:dyDescent="0.25">
      <c r="A12" s="23"/>
      <c r="B12" s="23"/>
      <c r="C12" s="23"/>
      <c r="D12" s="23"/>
      <c r="E12" s="23"/>
      <c r="F12" s="23"/>
      <c r="G12" s="23"/>
      <c r="H12" s="23"/>
      <c r="I12" s="77" t="s">
        <v>4553</v>
      </c>
      <c r="J12" s="77"/>
      <c r="K12" s="77"/>
      <c r="L12" s="77"/>
      <c r="M12" s="77"/>
      <c r="N12" s="77"/>
      <c r="O12" s="77"/>
      <c r="P12" s="77"/>
      <c r="Q12" s="23"/>
      <c r="R12" s="23"/>
      <c r="S12" s="23"/>
    </row>
    <row r="13" spans="1:25" x14ac:dyDescent="0.25">
      <c r="A13" s="23"/>
      <c r="B13" s="23"/>
      <c r="C13" s="23"/>
      <c r="D13" s="23"/>
      <c r="E13" s="23"/>
      <c r="F13" s="23"/>
      <c r="G13" s="23"/>
      <c r="H13" s="23"/>
      <c r="I13" s="77"/>
      <c r="J13" s="77"/>
      <c r="K13" s="77"/>
      <c r="L13" s="77"/>
      <c r="M13" s="77"/>
      <c r="N13" s="77"/>
      <c r="O13" s="77"/>
      <c r="P13" s="77"/>
      <c r="Q13" s="23"/>
      <c r="R13" s="23"/>
      <c r="S13" s="23"/>
    </row>
    <row r="14" spans="1:25" ht="15.75" x14ac:dyDescent="0.25">
      <c r="A14" s="23"/>
      <c r="B14" s="45" t="s">
        <v>4554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</row>
    <row r="15" spans="1:25" ht="15.75" thickBot="1" x14ac:dyDescent="0.3">
      <c r="A15" s="23"/>
      <c r="B15" s="23"/>
      <c r="C15" s="23"/>
      <c r="D15" s="23"/>
      <c r="E15" s="23"/>
      <c r="F15" s="23"/>
      <c r="G15" s="23"/>
      <c r="H15" s="23"/>
      <c r="I15" s="23"/>
      <c r="J15" s="69" t="s">
        <v>4555</v>
      </c>
      <c r="K15" s="69"/>
      <c r="L15" s="69"/>
      <c r="M15" s="69"/>
      <c r="N15" s="44"/>
      <c r="O15" s="44"/>
      <c r="P15" s="44"/>
      <c r="Q15" s="44"/>
      <c r="R15" s="44"/>
      <c r="S15" s="23"/>
    </row>
    <row r="16" spans="1:25" ht="27" customHeight="1" thickBot="1" x14ac:dyDescent="0.3">
      <c r="A16" s="23"/>
      <c r="B16" s="78" t="s">
        <v>4556</v>
      </c>
      <c r="C16" s="78"/>
      <c r="D16" s="78"/>
      <c r="E16" s="79" t="s">
        <v>4557</v>
      </c>
      <c r="F16" s="79"/>
      <c r="G16" s="78" t="s">
        <v>4558</v>
      </c>
      <c r="H16" s="78"/>
      <c r="I16" s="46" t="s">
        <v>4559</v>
      </c>
      <c r="J16" s="24" t="s">
        <v>4560</v>
      </c>
      <c r="K16" s="23"/>
      <c r="L16" s="23"/>
      <c r="M16" s="23"/>
      <c r="N16" s="23"/>
      <c r="O16" s="23"/>
      <c r="P16" s="23"/>
      <c r="Q16" s="23" t="s">
        <v>4598</v>
      </c>
      <c r="R16" s="23"/>
      <c r="S16" s="59" t="s">
        <v>4571</v>
      </c>
    </row>
    <row r="17" spans="1:26" ht="30.75" customHeight="1" x14ac:dyDescent="0.25">
      <c r="A17" s="41"/>
      <c r="B17" s="80" t="s">
        <v>4594</v>
      </c>
      <c r="C17" s="81"/>
      <c r="D17" s="82"/>
      <c r="E17" s="83">
        <f>SUMIF('Tellimisvorm hindadega'!$A$5:$A$2268,"Riided beebidele",'Tellimisvorm hindadega'!K5:K2268)</f>
        <v>0</v>
      </c>
      <c r="F17" s="83">
        <f t="shared" ref="F17:H24" si="0">SUMIF($A$3:$A$2726,"Gossypium",F$3:F$2726)</f>
        <v>0</v>
      </c>
      <c r="G17" s="84">
        <f>SUMIF('Tellimisvorm hindadega'!$A$5:$A$2268,"Riided beebidele",'Tellimisvorm hindadega'!Q5:Q2268)</f>
        <v>0</v>
      </c>
      <c r="H17" s="84">
        <f t="shared" si="0"/>
        <v>0</v>
      </c>
      <c r="I17" s="46" t="s">
        <v>4559</v>
      </c>
      <c r="J17" s="24" t="s">
        <v>4561</v>
      </c>
      <c r="K17" s="23"/>
      <c r="L17" s="23"/>
      <c r="M17" s="23"/>
      <c r="N17" s="23"/>
      <c r="O17" s="23"/>
      <c r="P17" s="23"/>
      <c r="Q17" s="23"/>
      <c r="R17" s="23"/>
      <c r="S17" s="23"/>
    </row>
    <row r="18" spans="1:26" ht="29.25" customHeight="1" x14ac:dyDescent="0.25">
      <c r="A18" s="41"/>
      <c r="B18" s="85" t="s">
        <v>4589</v>
      </c>
      <c r="C18" s="86"/>
      <c r="D18" s="87"/>
      <c r="E18" s="83">
        <f>SUMIF('Tellimisvorm hindadega'!$A$5:$A$2268,"Riided lastele",'Tellimisvorm hindadega'!K5:K2268)</f>
        <v>0</v>
      </c>
      <c r="F18" s="83">
        <f t="shared" si="0"/>
        <v>0</v>
      </c>
      <c r="G18" s="84">
        <f>SUMIF('Tellimisvorm hindadega'!$A$5:$A$2268,"Riided lastele",'Tellimisvorm hindadega'!Q5:Q2268)</f>
        <v>0</v>
      </c>
      <c r="H18" s="84">
        <f t="shared" si="0"/>
        <v>0</v>
      </c>
      <c r="I18" s="47" t="s">
        <v>4559</v>
      </c>
      <c r="J18" s="88" t="s">
        <v>4562</v>
      </c>
      <c r="K18" s="88"/>
      <c r="L18" s="88"/>
      <c r="M18" s="88"/>
      <c r="N18" s="88"/>
      <c r="O18" s="88"/>
      <c r="P18" s="88"/>
      <c r="Q18" s="48" t="s">
        <v>4563</v>
      </c>
      <c r="R18" s="49" t="s">
        <v>4564</v>
      </c>
      <c r="S18" s="23" t="s">
        <v>4599</v>
      </c>
      <c r="U18" s="64" t="s">
        <v>4600</v>
      </c>
    </row>
    <row r="19" spans="1:26" ht="12.75" customHeight="1" x14ac:dyDescent="0.25">
      <c r="A19" s="41"/>
      <c r="B19" s="85" t="s">
        <v>4565</v>
      </c>
      <c r="C19" s="86"/>
      <c r="D19" s="87"/>
      <c r="E19" s="83">
        <f>SUMIF('Tellimisvorm hindadega'!$A$5:$A$2268,"Imetamisrinnahoidjad, rinnapadjad",'Tellimisvorm hindadega'!K5:K2268)</f>
        <v>0</v>
      </c>
      <c r="F19" s="83">
        <f t="shared" si="0"/>
        <v>0</v>
      </c>
      <c r="G19" s="84">
        <f>SUMIF('Tellimisvorm hindadega'!$A$5:$A$2268,"Imetamisrinnahoidjad, rinnapadjad",'Tellimisvorm hindadega'!Q5:Q2268)</f>
        <v>0</v>
      </c>
      <c r="H19" s="84">
        <f t="shared" si="0"/>
        <v>0</v>
      </c>
      <c r="I19" s="23"/>
      <c r="J19" s="89" t="s">
        <v>4566</v>
      </c>
      <c r="K19" s="89"/>
      <c r="L19" s="89"/>
      <c r="M19" s="89"/>
      <c r="N19" s="89"/>
      <c r="O19" s="89"/>
      <c r="P19" s="23"/>
      <c r="Q19" s="48" t="s">
        <v>4564</v>
      </c>
      <c r="R19" s="23"/>
      <c r="S19" s="23"/>
    </row>
    <row r="20" spans="1:26" ht="27.75" customHeight="1" x14ac:dyDescent="0.25">
      <c r="A20" s="41"/>
      <c r="B20" s="85" t="s">
        <v>4586</v>
      </c>
      <c r="C20" s="86"/>
      <c r="D20" s="87"/>
      <c r="E20" s="83">
        <f>SUMIF('Tellimisvorm hindadega'!$A$5:$A$2268,"Naiste riided",'Tellimisvorm hindadega'!K5:K2268)</f>
        <v>0</v>
      </c>
      <c r="F20" s="83">
        <f t="shared" si="0"/>
        <v>0</v>
      </c>
      <c r="G20" s="84">
        <f>SUMIF('Tellimisvorm hindadega'!$A$5:$A$2268,"Naiste riided",'Tellimisvorm hindadega'!Q5:Q2268)</f>
        <v>0</v>
      </c>
      <c r="H20" s="84">
        <f t="shared" si="0"/>
        <v>0</v>
      </c>
      <c r="I20" s="46"/>
      <c r="P20" s="23"/>
      <c r="R20" s="23"/>
      <c r="S20" s="23"/>
    </row>
    <row r="21" spans="1:26" ht="12.75" customHeight="1" x14ac:dyDescent="0.25">
      <c r="A21" s="41"/>
      <c r="B21" s="85" t="s">
        <v>4587</v>
      </c>
      <c r="C21" s="86"/>
      <c r="D21" s="87"/>
      <c r="E21" s="83">
        <f>SUMIF('Tellimisvorm hindadega'!$A$5:$A$2268,"Meeste Riided",'Tellimisvorm hindadega'!K5:K2268)</f>
        <v>0</v>
      </c>
      <c r="F21" s="83">
        <f t="shared" si="0"/>
        <v>0</v>
      </c>
      <c r="G21" s="84">
        <f>SUMIF('Tellimisvorm hindadega'!$A$5:$A$2268,"Meeste Riided",'Tellimisvorm hindadega'!Q5:Q2268)</f>
        <v>0</v>
      </c>
      <c r="H21" s="84">
        <f t="shared" si="0"/>
        <v>0</v>
      </c>
      <c r="I21" s="46" t="s">
        <v>4559</v>
      </c>
      <c r="J21" s="24" t="s">
        <v>4567</v>
      </c>
      <c r="K21" s="23"/>
      <c r="L21" s="23"/>
      <c r="M21" s="23"/>
      <c r="N21" s="23"/>
      <c r="O21" s="23"/>
      <c r="P21" s="23"/>
      <c r="Q21" s="23"/>
      <c r="R21" s="23"/>
      <c r="S21" s="23"/>
    </row>
    <row r="22" spans="1:26" ht="12.75" customHeight="1" thickBot="1" x14ac:dyDescent="0.3">
      <c r="A22" s="41"/>
      <c r="B22" s="85" t="s">
        <v>4592</v>
      </c>
      <c r="C22" s="86"/>
      <c r="D22" s="87"/>
      <c r="E22" s="83">
        <f>SUMIF('Tellimisvorm hindadega'!$A$5:$A$2268,"Täiskasvanutele",'Tellimisvorm hindadega'!K5:K2268)</f>
        <v>0</v>
      </c>
      <c r="F22" s="83">
        <f t="shared" si="0"/>
        <v>0</v>
      </c>
      <c r="G22" s="84">
        <f>SUMIF('Tellimisvorm hindadega'!$A$5:$A$2268,"Täiskasvanutele",'Tellimisvorm hindadega'!Q5:Q2268)</f>
        <v>0</v>
      </c>
      <c r="H22" s="84">
        <f t="shared" si="0"/>
        <v>0</v>
      </c>
      <c r="I22" s="46" t="s">
        <v>4559</v>
      </c>
      <c r="J22" s="24" t="s">
        <v>4568</v>
      </c>
      <c r="K22" s="23"/>
      <c r="L22" s="23"/>
      <c r="M22" s="23"/>
      <c r="N22" s="23"/>
      <c r="O22" s="23"/>
      <c r="P22" s="23"/>
      <c r="Q22" s="23"/>
      <c r="R22" s="23"/>
      <c r="S22" s="23"/>
    </row>
    <row r="23" spans="1:26" ht="24.75" customHeight="1" thickTop="1" x14ac:dyDescent="0.25">
      <c r="A23" s="41"/>
      <c r="B23" s="85" t="s">
        <v>3851</v>
      </c>
      <c r="C23" s="86"/>
      <c r="D23" s="87"/>
      <c r="E23" s="83">
        <f>SUMIF('Tellimisvorm hindadega'!$A$5:$A$2268,"Engel Sports",'Tellimisvorm hindadega'!K5:K2268)</f>
        <v>0</v>
      </c>
      <c r="F23" s="83">
        <f t="shared" si="0"/>
        <v>0</v>
      </c>
      <c r="G23" s="84">
        <f>SUMIF('Tellimisvorm hindadega'!$A$5:$A$2268,"Engel Sports",'Tellimisvorm hindadega'!Q5:Q2268)</f>
        <v>0</v>
      </c>
      <c r="H23" s="84">
        <f t="shared" si="0"/>
        <v>0</v>
      </c>
      <c r="I23" s="46" t="s">
        <v>4559</v>
      </c>
      <c r="J23" s="90" t="s">
        <v>4596</v>
      </c>
      <c r="K23" s="90"/>
      <c r="L23" s="90"/>
      <c r="M23" s="90"/>
      <c r="N23" s="90"/>
      <c r="O23" s="90"/>
      <c r="P23" s="90"/>
      <c r="Q23" s="90"/>
      <c r="R23" s="23"/>
      <c r="S23" s="23"/>
      <c r="T23" s="91" t="s">
        <v>4569</v>
      </c>
      <c r="U23" s="92"/>
      <c r="V23" s="92"/>
      <c r="W23" s="92"/>
      <c r="X23" s="50"/>
    </row>
    <row r="24" spans="1:26" ht="28.5" customHeight="1" thickBot="1" x14ac:dyDescent="0.3">
      <c r="A24" s="41"/>
      <c r="B24" s="85" t="s">
        <v>4591</v>
      </c>
      <c r="C24" s="86"/>
      <c r="D24" s="87"/>
      <c r="E24" s="83">
        <f>SUMIF('Tellimisvorm hindadega'!A5:A2268,"Tekid",'Tellimisvorm hindadega'!K5:K2268)</f>
        <v>0</v>
      </c>
      <c r="F24" s="83">
        <f t="shared" si="0"/>
        <v>0</v>
      </c>
      <c r="G24" s="84">
        <f>SUMIF('Tellimisvorm hindadega'!A5:A2268,"Tekid",'Tellimisvorm hindadega'!Q5:Q2268)</f>
        <v>0</v>
      </c>
      <c r="H24" s="84">
        <f t="shared" si="0"/>
        <v>0</v>
      </c>
      <c r="I24" s="23"/>
      <c r="J24" s="90" t="s">
        <v>4570</v>
      </c>
      <c r="K24" s="90"/>
      <c r="L24" s="90"/>
      <c r="M24" s="90"/>
      <c r="N24" s="90"/>
      <c r="O24" s="90"/>
      <c r="P24" s="90"/>
      <c r="Q24" s="90"/>
      <c r="R24" s="90"/>
      <c r="S24" s="90"/>
      <c r="T24" s="93"/>
      <c r="U24" s="94"/>
      <c r="V24" s="94"/>
      <c r="W24" s="94"/>
      <c r="X24" s="51" t="s">
        <v>4571</v>
      </c>
    </row>
    <row r="25" spans="1:26" ht="12.75" customHeight="1" thickTop="1" x14ac:dyDescent="0.25">
      <c r="A25" s="41"/>
      <c r="B25" s="85" t="s">
        <v>4584</v>
      </c>
      <c r="C25" s="86"/>
      <c r="D25" s="87"/>
      <c r="E25" s="83">
        <f>SUMIF('Tellimisvorm hindadega'!$A$5:$A$2268,"Pesuvahendid",'Tellimisvorm hindadega'!K5:K2268)</f>
        <v>0</v>
      </c>
      <c r="F25" s="83">
        <f t="shared" ref="F25:H27" si="1">SUMIF($A$3:$A$2726,"Gossypium",F$3:F$2726)</f>
        <v>0</v>
      </c>
      <c r="G25" s="84">
        <f>SUMIF('Tellimisvorm hindadega'!$A$5:$A$2268,"Pesuvahendid",'Tellimisvorm hindadega'!Q5:Q2268)</f>
        <v>0</v>
      </c>
      <c r="H25" s="84">
        <f t="shared" si="1"/>
        <v>0</v>
      </c>
      <c r="I25" s="23"/>
      <c r="J25" s="95" t="s">
        <v>4572</v>
      </c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</row>
    <row r="26" spans="1:26" s="24" customFormat="1" ht="15.75" customHeight="1" x14ac:dyDescent="0.25">
      <c r="A26" s="41"/>
      <c r="B26" s="85" t="s">
        <v>4590</v>
      </c>
      <c r="C26" s="86"/>
      <c r="D26" s="87"/>
      <c r="E26" s="83">
        <f>SUMIF('Tellimisvorm hindadega'!$A$5:$A$2268,"Lapid riiete parandamiseks",'Tellimisvorm hindadega'!K5:K2268)</f>
        <v>0</v>
      </c>
      <c r="F26" s="83">
        <f t="shared" si="1"/>
        <v>0</v>
      </c>
      <c r="G26" s="84">
        <f>SUMIF('Tellimisvorm hindadega'!$A$5:$A$2268,"Lapid riiete parandamiseks",'Tellimisvorm hindadega'!Q5:Q2268)</f>
        <v>0</v>
      </c>
      <c r="H26" s="84">
        <f t="shared" si="1"/>
        <v>0</v>
      </c>
      <c r="I26" s="23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</row>
    <row r="27" spans="1:26" s="24" customFormat="1" ht="12.75" customHeight="1" x14ac:dyDescent="0.25">
      <c r="A27" s="41"/>
      <c r="B27" s="85" t="s">
        <v>4595</v>
      </c>
      <c r="C27" s="86"/>
      <c r="D27" s="87"/>
      <c r="E27" s="83">
        <f>SUMIF('Tellimisvorm hindadega'!$A$5:$A$2268,"Mähkimiseks",'Tellimisvorm hindadega'!K5:K2268)</f>
        <v>0</v>
      </c>
      <c r="F27" s="83">
        <f t="shared" si="1"/>
        <v>0</v>
      </c>
      <c r="G27" s="84">
        <f>SUMIF('Tellimisvorm hindadega'!$A$5:$A$2268,"Mähkimiseks",'Tellimisvorm hindadega'!Q5:Q2268)</f>
        <v>0</v>
      </c>
      <c r="H27" s="84">
        <f t="shared" si="1"/>
        <v>0</v>
      </c>
      <c r="I27" s="23"/>
      <c r="J27" s="52"/>
      <c r="K27" s="52"/>
      <c r="L27" s="52"/>
      <c r="M27" s="52"/>
      <c r="N27" s="52"/>
      <c r="O27" s="52"/>
      <c r="P27" s="52"/>
      <c r="Q27" s="52"/>
      <c r="R27" s="52"/>
    </row>
    <row r="28" spans="1:26" s="24" customFormat="1" x14ac:dyDescent="0.25">
      <c r="B28" s="23"/>
      <c r="C28" s="23"/>
      <c r="D28" s="35" t="s">
        <v>4573</v>
      </c>
      <c r="E28" s="69">
        <f>SUM(E17:E27)</f>
        <v>0</v>
      </c>
      <c r="F28" s="69"/>
      <c r="G28" s="96">
        <f>SUM(G17:G27)</f>
        <v>0</v>
      </c>
      <c r="H28" s="96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</row>
    <row r="29" spans="1:26" s="24" customFormat="1" ht="12.75" customHeight="1" x14ac:dyDescent="0.25">
      <c r="B29" s="23"/>
      <c r="C29" s="23"/>
      <c r="D29" s="53" t="s">
        <v>4574</v>
      </c>
      <c r="E29" s="54"/>
      <c r="F29" s="54"/>
      <c r="G29" s="97">
        <f>G28/1.22</f>
        <v>0</v>
      </c>
      <c r="H29" s="97"/>
      <c r="I29" s="46" t="s">
        <v>4559</v>
      </c>
      <c r="J29" s="88" t="s">
        <v>4575</v>
      </c>
      <c r="K29" s="88"/>
      <c r="L29" s="88"/>
      <c r="M29" s="88"/>
      <c r="N29" s="88"/>
      <c r="O29" s="88"/>
      <c r="P29" s="88"/>
      <c r="Q29" s="88"/>
      <c r="R29" s="88"/>
    </row>
    <row r="30" spans="1:26" s="24" customFormat="1" x14ac:dyDescent="0.25">
      <c r="B30" s="23"/>
      <c r="C30" s="23"/>
      <c r="D30" s="53" t="s">
        <v>4602</v>
      </c>
      <c r="E30" s="54"/>
      <c r="F30" s="54"/>
      <c r="G30" s="97">
        <f>G29*0.2</f>
        <v>0</v>
      </c>
      <c r="H30" s="97"/>
      <c r="I30" s="46"/>
      <c r="J30" s="88"/>
      <c r="K30" s="88"/>
      <c r="L30" s="88"/>
      <c r="M30" s="88"/>
      <c r="N30" s="88"/>
      <c r="O30" s="88"/>
      <c r="P30" s="88"/>
      <c r="Q30" s="88"/>
      <c r="R30" s="88"/>
    </row>
    <row r="31" spans="1:26" s="24" customFormat="1" ht="12.75" customHeight="1" x14ac:dyDescent="0.25">
      <c r="B31" s="95"/>
      <c r="C31" s="95"/>
      <c r="D31" s="95"/>
      <c r="E31" s="95"/>
      <c r="F31" s="95"/>
      <c r="G31" s="95"/>
      <c r="H31" s="23"/>
      <c r="I31" s="46" t="s">
        <v>4559</v>
      </c>
      <c r="J31" s="24" t="s">
        <v>4597</v>
      </c>
      <c r="K31" s="23"/>
      <c r="L31" s="23"/>
      <c r="M31" s="23"/>
      <c r="N31" s="23"/>
      <c r="O31" s="23"/>
      <c r="P31" s="23"/>
      <c r="Q31" s="23"/>
      <c r="R31" s="23"/>
    </row>
    <row r="32" spans="1:26" s="24" customFormat="1" x14ac:dyDescent="0.25">
      <c r="B32" s="95"/>
      <c r="C32" s="95"/>
      <c r="D32" s="95"/>
      <c r="E32" s="95"/>
      <c r="F32" s="95"/>
      <c r="G32" s="95"/>
      <c r="H32" s="23"/>
      <c r="I32" s="46" t="s">
        <v>4559</v>
      </c>
      <c r="J32" s="24" t="s">
        <v>4576</v>
      </c>
      <c r="K32" s="23"/>
      <c r="L32" s="23"/>
      <c r="M32" s="23"/>
      <c r="N32" s="23"/>
      <c r="O32" s="23"/>
      <c r="P32" s="23"/>
      <c r="Q32" s="23"/>
      <c r="R32" s="23"/>
    </row>
    <row r="33" spans="2:18" s="24" customFormat="1" ht="12.75" customHeight="1" x14ac:dyDescent="0.25">
      <c r="B33" s="98"/>
      <c r="C33" s="98"/>
      <c r="D33" s="98"/>
      <c r="E33" s="98"/>
      <c r="F33" s="98"/>
      <c r="G33" s="98"/>
      <c r="H33" s="23"/>
      <c r="I33" s="46" t="s">
        <v>4559</v>
      </c>
      <c r="J33" s="24" t="s">
        <v>4577</v>
      </c>
      <c r="K33" s="23"/>
      <c r="L33" s="23"/>
      <c r="M33" s="23"/>
      <c r="N33" s="23"/>
      <c r="O33" s="23"/>
      <c r="P33" s="23"/>
      <c r="Q33" s="23"/>
      <c r="R33" s="23"/>
    </row>
    <row r="34" spans="2:18" s="24" customFormat="1" x14ac:dyDescent="0.25">
      <c r="B34" s="98"/>
      <c r="C34" s="98"/>
      <c r="D34" s="98"/>
      <c r="E34" s="98"/>
      <c r="F34" s="98"/>
      <c r="G34" s="98"/>
      <c r="H34" s="23"/>
      <c r="I34" s="46" t="s">
        <v>4559</v>
      </c>
      <c r="J34" s="24" t="s">
        <v>4578</v>
      </c>
      <c r="K34" s="23"/>
      <c r="L34" s="23"/>
      <c r="M34" s="23"/>
      <c r="N34" s="23"/>
      <c r="O34" s="23"/>
      <c r="P34" s="23"/>
      <c r="Q34" s="23"/>
      <c r="R34" s="23"/>
    </row>
    <row r="35" spans="2:18" s="24" customFormat="1" ht="12.75" customHeight="1" x14ac:dyDescent="0.25">
      <c r="B35" s="98"/>
      <c r="C35" s="98"/>
      <c r="D35" s="98"/>
      <c r="E35" s="98"/>
      <c r="F35" s="98"/>
      <c r="G35" s="98"/>
      <c r="H35" s="23"/>
      <c r="J35" s="88" t="s">
        <v>4579</v>
      </c>
      <c r="K35" s="88"/>
      <c r="L35" s="88"/>
      <c r="M35" s="88"/>
      <c r="N35" s="88"/>
      <c r="O35" s="88"/>
      <c r="P35" s="88"/>
      <c r="Q35" s="88"/>
      <c r="R35" s="88"/>
    </row>
    <row r="36" spans="2:18" s="24" customFormat="1" ht="21.75" customHeight="1" x14ac:dyDescent="0.25">
      <c r="B36" s="98"/>
      <c r="C36" s="98"/>
      <c r="D36" s="98"/>
      <c r="E36" s="98"/>
      <c r="F36" s="98"/>
      <c r="G36" s="98"/>
      <c r="H36" s="23"/>
      <c r="I36" s="47" t="s">
        <v>4559</v>
      </c>
      <c r="J36" s="88"/>
      <c r="K36" s="88"/>
      <c r="L36" s="88"/>
      <c r="M36" s="88"/>
      <c r="N36" s="88"/>
      <c r="O36" s="88"/>
      <c r="P36" s="88"/>
      <c r="Q36" s="88"/>
      <c r="R36" s="88"/>
    </row>
    <row r="37" spans="2:18" s="24" customFormat="1" ht="39" customHeight="1" x14ac:dyDescent="0.25">
      <c r="B37" s="99"/>
      <c r="C37" s="99"/>
      <c r="D37" s="99"/>
      <c r="E37" s="99"/>
      <c r="G37" s="55"/>
      <c r="H37" s="56"/>
      <c r="I37" s="46" t="s">
        <v>4559</v>
      </c>
      <c r="J37" s="24" t="s">
        <v>4580</v>
      </c>
      <c r="K37" s="23"/>
      <c r="L37" s="23"/>
      <c r="M37" s="23"/>
      <c r="N37" s="23"/>
      <c r="O37" s="23"/>
      <c r="P37" s="23"/>
      <c r="Q37" s="23"/>
      <c r="R37" s="23"/>
    </row>
    <row r="38" spans="2:18" s="24" customFormat="1" ht="12.75" customHeight="1" x14ac:dyDescent="0.25">
      <c r="B38" s="41"/>
      <c r="C38" s="23"/>
      <c r="D38" s="23"/>
      <c r="E38" s="57"/>
      <c r="F38" s="23"/>
      <c r="G38" s="23"/>
      <c r="H38" s="23"/>
      <c r="I38" s="23"/>
      <c r="J38" s="76" t="s">
        <v>4581</v>
      </c>
      <c r="K38" s="76"/>
      <c r="L38" s="76"/>
      <c r="M38" s="76"/>
      <c r="N38" s="76"/>
      <c r="O38" s="76"/>
      <c r="P38" s="76"/>
      <c r="Q38" s="76"/>
      <c r="R38" s="76"/>
    </row>
    <row r="39" spans="2:18" s="24" customFormat="1" ht="38.25" customHeight="1" x14ac:dyDescent="0.2">
      <c r="B39" s="100"/>
      <c r="C39" s="100"/>
      <c r="D39" s="100"/>
      <c r="E39" s="100"/>
      <c r="F39" s="100"/>
      <c r="G39" s="100"/>
      <c r="H39" s="100"/>
      <c r="I39" s="47" t="s">
        <v>4559</v>
      </c>
      <c r="J39" s="76"/>
      <c r="K39" s="76"/>
      <c r="L39" s="76"/>
      <c r="M39" s="76"/>
      <c r="N39" s="76"/>
      <c r="O39" s="76"/>
      <c r="P39" s="76"/>
      <c r="Q39" s="76"/>
      <c r="R39" s="76"/>
    </row>
    <row r="40" spans="2:18" s="24" customFormat="1" ht="12.75" customHeight="1" x14ac:dyDescent="0.2">
      <c r="B40" s="95"/>
      <c r="C40" s="95"/>
      <c r="D40" s="95"/>
      <c r="E40" s="95"/>
      <c r="F40" s="95"/>
      <c r="G40" s="95"/>
      <c r="I40" s="46" t="s">
        <v>4559</v>
      </c>
      <c r="J40" s="58" t="s">
        <v>4582</v>
      </c>
    </row>
    <row r="41" spans="2:18" s="24" customFormat="1" ht="12.75" x14ac:dyDescent="0.2">
      <c r="B41" s="95"/>
      <c r="C41" s="95"/>
      <c r="D41" s="95"/>
      <c r="E41" s="95"/>
      <c r="F41" s="95"/>
      <c r="G41" s="95"/>
    </row>
    <row r="42" spans="2:18" s="24" customFormat="1" ht="24.75" customHeight="1" x14ac:dyDescent="0.2">
      <c r="B42" s="57"/>
      <c r="L42" s="101"/>
      <c r="M42" s="101"/>
      <c r="N42" s="101"/>
    </row>
    <row r="43" spans="2:18" s="24" customFormat="1" x14ac:dyDescent="0.25">
      <c r="B43" s="23"/>
      <c r="C43" s="23"/>
      <c r="D43" s="23"/>
      <c r="E43" s="23"/>
      <c r="F43" s="23"/>
      <c r="G43" s="23"/>
      <c r="L43" s="101"/>
      <c r="M43" s="101"/>
      <c r="N43" s="101"/>
    </row>
    <row r="44" spans="2:18" s="24" customFormat="1" ht="15" customHeight="1" x14ac:dyDescent="0.25">
      <c r="B44" s="41"/>
      <c r="C44" s="23"/>
      <c r="D44" s="23"/>
      <c r="E44" s="23"/>
      <c r="F44" s="23"/>
      <c r="G44" s="23"/>
      <c r="L44" s="101"/>
      <c r="M44" s="101"/>
      <c r="N44" s="101"/>
    </row>
    <row r="45" spans="2:18" s="24" customFormat="1" ht="26.25" customHeight="1" x14ac:dyDescent="0.2">
      <c r="B45" s="57"/>
      <c r="L45" s="101"/>
      <c r="M45" s="101"/>
      <c r="N45" s="101"/>
    </row>
  </sheetData>
  <mergeCells count="78">
    <mergeCell ref="B37:E37"/>
    <mergeCell ref="J38:R39"/>
    <mergeCell ref="B39:H39"/>
    <mergeCell ref="B40:G41"/>
    <mergeCell ref="L42:N45"/>
    <mergeCell ref="G29:H29"/>
    <mergeCell ref="J29:R30"/>
    <mergeCell ref="G30:H30"/>
    <mergeCell ref="B31:G32"/>
    <mergeCell ref="B33:G36"/>
    <mergeCell ref="J35:R36"/>
    <mergeCell ref="J28:Z28"/>
    <mergeCell ref="E28:F28"/>
    <mergeCell ref="G28:H28"/>
    <mergeCell ref="B27:D27"/>
    <mergeCell ref="E27:F27"/>
    <mergeCell ref="G27:H27"/>
    <mergeCell ref="B25:D25"/>
    <mergeCell ref="E25:F25"/>
    <mergeCell ref="G25:H25"/>
    <mergeCell ref="J25:Z26"/>
    <mergeCell ref="B26:D26"/>
    <mergeCell ref="E26:F26"/>
    <mergeCell ref="G26:H26"/>
    <mergeCell ref="J23:Q23"/>
    <mergeCell ref="T23:W24"/>
    <mergeCell ref="B24:D24"/>
    <mergeCell ref="E24:F24"/>
    <mergeCell ref="G24:H24"/>
    <mergeCell ref="J24:S24"/>
    <mergeCell ref="B22:D22"/>
    <mergeCell ref="E22:F22"/>
    <mergeCell ref="G22:H22"/>
    <mergeCell ref="B23:D23"/>
    <mergeCell ref="E23:F23"/>
    <mergeCell ref="G23:H23"/>
    <mergeCell ref="B20:D20"/>
    <mergeCell ref="E20:F20"/>
    <mergeCell ref="G20:H20"/>
    <mergeCell ref="B21:D21"/>
    <mergeCell ref="E21:F21"/>
    <mergeCell ref="G21:H21"/>
    <mergeCell ref="B18:D18"/>
    <mergeCell ref="E18:F18"/>
    <mergeCell ref="G18:H18"/>
    <mergeCell ref="J18:P18"/>
    <mergeCell ref="B19:D19"/>
    <mergeCell ref="E19:F19"/>
    <mergeCell ref="G19:H19"/>
    <mergeCell ref="J19:O19"/>
    <mergeCell ref="B16:D16"/>
    <mergeCell ref="E16:F16"/>
    <mergeCell ref="G16:H16"/>
    <mergeCell ref="B17:D17"/>
    <mergeCell ref="E17:F17"/>
    <mergeCell ref="G17:H17"/>
    <mergeCell ref="J15:M15"/>
    <mergeCell ref="B6:C6"/>
    <mergeCell ref="I6:J6"/>
    <mergeCell ref="K6:M6"/>
    <mergeCell ref="O6:V8"/>
    <mergeCell ref="B7:C7"/>
    <mergeCell ref="K7:M8"/>
    <mergeCell ref="B8:C8"/>
    <mergeCell ref="H8:J8"/>
    <mergeCell ref="B9:C9"/>
    <mergeCell ref="I9:R11"/>
    <mergeCell ref="B10:C10"/>
    <mergeCell ref="B11:C11"/>
    <mergeCell ref="I12:P13"/>
    <mergeCell ref="B5:C5"/>
    <mergeCell ref="I5:J5"/>
    <mergeCell ref="K5:M5"/>
    <mergeCell ref="A1:B1"/>
    <mergeCell ref="A3:D3"/>
    <mergeCell ref="B4:C4"/>
    <mergeCell ref="I4:J4"/>
    <mergeCell ref="K4:M4"/>
  </mergeCells>
  <hyperlinks>
    <hyperlink ref="E3" r:id="rId1" xr:uid="{34618009-6D7F-452A-90CB-9D35A94F132A}"/>
    <hyperlink ref="D9" r:id="rId2" xr:uid="{AEAC8B2B-3B93-4223-AFCD-E92CF036C555}"/>
    <hyperlink ref="D10" r:id="rId3" xr:uid="{0357B8B5-D8E5-4F44-B7A3-C7D73E2E027E}"/>
    <hyperlink ref="D11" r:id="rId4" display="https://www.facebook.com/ZUZU.ee " xr:uid="{CCCFBA4B-DF5F-45E1-B8F7-54D93547877B}"/>
    <hyperlink ref="I12" r:id="rId5" xr:uid="{0C531C69-B811-427A-B08F-7A94E7A56645}"/>
    <hyperlink ref="Q18" r:id="rId6" xr:uid="{52221D8B-936A-45C4-9F29-7AA62E65B75C}"/>
    <hyperlink ref="Q19" r:id="rId7" xr:uid="{14E0AEC1-A171-41FB-8678-EE2B9F0ADE51}"/>
    <hyperlink ref="X24" r:id="rId8" xr:uid="{A688BB74-B047-470E-8B8A-003A098E6050}"/>
    <hyperlink ref="J40" r:id="rId9" xr:uid="{3BB05567-BA15-4E0A-B328-693411EBBB88}"/>
    <hyperlink ref="R18" r:id="rId10" xr:uid="{EB2661A3-2110-477C-BE75-CB3D48F6ABBD}"/>
    <hyperlink ref="S16" location="'Tellimisvorm hindadega'!A1" display="SIIN" xr:uid="{6E22EFFE-1C3E-4B69-9DC8-16D0FFEE2813}"/>
    <hyperlink ref="U18" r:id="rId11" xr:uid="{32B00378-4024-4295-8EBA-78EB51948A77}"/>
  </hyperlinks>
  <pageMargins left="0.74791666666666701" right="0.74791666666666701" top="0.98402777777777795" bottom="0.98402777777777795" header="0.51180555555555496" footer="0.51180555555555496"/>
  <pageSetup paperSize="9" firstPageNumber="0" orientation="portrait" horizontalDpi="0" verticalDpi="0" r:id="rId12"/>
  <drawing r:id="rId13"/>
  <legacyDrawing r:id="rId1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15" name="Check Box 1">
              <controlPr defaultSize="0" autoFill="0" autoLine="0" autoPict="0">
                <anchor moveWithCells="1">
                  <from>
                    <xdr:col>13</xdr:col>
                    <xdr:colOff>228600</xdr:colOff>
                    <xdr:row>3</xdr:row>
                    <xdr:rowOff>0</xdr:rowOff>
                  </from>
                  <to>
                    <xdr:col>19</xdr:col>
                    <xdr:colOff>447675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16" name="Check Box 2">
              <controlPr defaultSize="0" autoFill="0" autoLine="0" autoPict="0">
                <anchor moveWithCells="1">
                  <from>
                    <xdr:col>13</xdr:col>
                    <xdr:colOff>228600</xdr:colOff>
                    <xdr:row>4</xdr:row>
                    <xdr:rowOff>76200</xdr:rowOff>
                  </from>
                  <to>
                    <xdr:col>23</xdr:col>
                    <xdr:colOff>257175</xdr:colOff>
                    <xdr:row>5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70"/>
  <sheetViews>
    <sheetView workbookViewId="0">
      <pane xSplit="2" ySplit="4" topLeftCell="C5" activePane="bottomRight" state="frozen"/>
      <selection activeCell="B1" sqref="B1"/>
      <selection pane="topRight" activeCell="C1" sqref="C1"/>
      <selection pane="bottomLeft" activeCell="B5" sqref="B5"/>
      <selection pane="bottomRight"/>
    </sheetView>
  </sheetViews>
  <sheetFormatPr defaultColWidth="11.42578125" defaultRowHeight="15" x14ac:dyDescent="0.25"/>
  <cols>
    <col min="1" max="1" width="20.42578125" customWidth="1"/>
    <col min="2" max="2" width="22.42578125" style="3" bestFit="1" customWidth="1"/>
    <col min="3" max="3" width="46.28515625" customWidth="1"/>
    <col min="4" max="4" width="44.42578125" customWidth="1"/>
    <col min="5" max="5" width="29.85546875" customWidth="1"/>
    <col min="6" max="6" width="0" style="1" hidden="1" customWidth="1"/>
    <col min="7" max="7" width="27.28515625" style="1" hidden="1" customWidth="1"/>
    <col min="8" max="8" width="11.42578125" style="3"/>
    <col min="9" max="9" width="14" style="2" hidden="1" customWidth="1"/>
    <col min="10" max="10" width="11.42578125" style="21" hidden="1" customWidth="1"/>
    <col min="11" max="11" width="11.42578125" style="5"/>
    <col min="13" max="13" width="24.7109375" hidden="1" customWidth="1"/>
    <col min="14" max="14" width="23.7109375" hidden="1" customWidth="1"/>
    <col min="15" max="15" width="0" hidden="1" customWidth="1"/>
    <col min="18" max="18" width="11.42578125" style="19" hidden="1" customWidth="1"/>
    <col min="19" max="19" width="11.42578125" style="61"/>
  </cols>
  <sheetData>
    <row r="1" spans="1:19" x14ac:dyDescent="0.25">
      <c r="B1" s="59" t="s">
        <v>4525</v>
      </c>
      <c r="K1"/>
    </row>
    <row r="2" spans="1:19" x14ac:dyDescent="0.25">
      <c r="K2"/>
      <c r="P2" s="12" t="s">
        <v>4526</v>
      </c>
    </row>
    <row r="3" spans="1:19" ht="26.25" x14ac:dyDescent="0.25">
      <c r="K3" s="6" t="s">
        <v>4528</v>
      </c>
      <c r="P3" s="14">
        <v>0.35</v>
      </c>
    </row>
    <row r="4" spans="1:19" s="4" customFormat="1" ht="33" customHeight="1" x14ac:dyDescent="0.25">
      <c r="A4" s="60" t="s">
        <v>4583</v>
      </c>
      <c r="B4" s="7" t="s">
        <v>4495</v>
      </c>
      <c r="C4" s="8" t="s">
        <v>4491</v>
      </c>
      <c r="D4" s="8" t="s">
        <v>4524</v>
      </c>
      <c r="E4" s="9" t="s">
        <v>4523</v>
      </c>
      <c r="F4" s="9" t="s">
        <v>4494</v>
      </c>
      <c r="G4" s="9" t="s">
        <v>4492</v>
      </c>
      <c r="H4" s="7" t="s">
        <v>4493</v>
      </c>
      <c r="I4" s="10" t="s">
        <v>0</v>
      </c>
      <c r="J4" s="65" t="s">
        <v>1</v>
      </c>
      <c r="K4" s="11" t="s">
        <v>4527</v>
      </c>
      <c r="L4" s="8" t="s">
        <v>4518</v>
      </c>
      <c r="M4" s="8" t="s">
        <v>4496</v>
      </c>
      <c r="N4" s="8" t="s">
        <v>4497</v>
      </c>
      <c r="O4" s="8" t="s">
        <v>4498</v>
      </c>
      <c r="P4" s="13">
        <v>0.3</v>
      </c>
      <c r="Q4" s="8" t="s">
        <v>4529</v>
      </c>
      <c r="R4" s="20"/>
      <c r="S4" s="62"/>
    </row>
    <row r="5" spans="1:19" x14ac:dyDescent="0.25">
      <c r="A5" t="s">
        <v>4584</v>
      </c>
      <c r="B5" s="3">
        <v>101160</v>
      </c>
      <c r="C5" t="s">
        <v>4521</v>
      </c>
      <c r="E5" t="s">
        <v>4505</v>
      </c>
      <c r="F5" s="1" t="s">
        <v>2</v>
      </c>
      <c r="G5" s="1" t="s">
        <v>3</v>
      </c>
      <c r="H5" s="3" t="s">
        <v>4519</v>
      </c>
      <c r="I5" s="2">
        <v>4046304202081</v>
      </c>
      <c r="J5" s="21">
        <f>46.85/6</f>
        <v>7.8083333333333336</v>
      </c>
      <c r="L5" s="63">
        <f t="shared" ref="L5:L68" si="0">ROUND((J5*2.4)/50,3)*50</f>
        <v>18.75</v>
      </c>
      <c r="P5" s="15">
        <f>L5*(1-$P$3)</f>
        <v>12.1875</v>
      </c>
      <c r="Q5" s="5">
        <f>K5*P5</f>
        <v>0</v>
      </c>
      <c r="R5" s="21">
        <f>P5-J5</f>
        <v>4.3791666666666664</v>
      </c>
      <c r="S5"/>
    </row>
    <row r="6" spans="1:19" x14ac:dyDescent="0.25">
      <c r="A6" t="s">
        <v>4584</v>
      </c>
      <c r="B6" s="3">
        <v>101170</v>
      </c>
      <c r="C6" t="s">
        <v>4522</v>
      </c>
      <c r="E6" t="s">
        <v>4505</v>
      </c>
      <c r="F6" s="1" t="s">
        <v>2</v>
      </c>
      <c r="G6" s="1" t="s">
        <v>3</v>
      </c>
      <c r="H6" s="3" t="s">
        <v>4520</v>
      </c>
      <c r="I6" s="2">
        <v>4046304202098</v>
      </c>
      <c r="J6" s="21">
        <f>49.5/6</f>
        <v>8.25</v>
      </c>
      <c r="L6" s="63">
        <f t="shared" si="0"/>
        <v>19.8</v>
      </c>
      <c r="P6" s="15">
        <f>L6*(1-$P$3)</f>
        <v>12.870000000000001</v>
      </c>
      <c r="Q6" s="5">
        <f t="shared" ref="Q6:Q69" si="1">K6*P6</f>
        <v>0</v>
      </c>
      <c r="R6" s="21">
        <f t="shared" ref="R6:R69" si="2">P6-J6</f>
        <v>4.620000000000001</v>
      </c>
      <c r="S6"/>
    </row>
    <row r="7" spans="1:19" x14ac:dyDescent="0.25">
      <c r="A7" t="s">
        <v>4585</v>
      </c>
      <c r="B7" s="3" t="s">
        <v>4</v>
      </c>
      <c r="C7" t="s">
        <v>5</v>
      </c>
      <c r="D7" t="str">
        <f>M7&amp;", "&amp;" "&amp;N7&amp;""</f>
        <v>92% Cotton (organic),  8% Elastane</v>
      </c>
      <c r="E7" t="str">
        <f t="shared" ref="E7:E69" si="3">G7&amp;" "&amp;" (" &amp;F7&amp;" )"</f>
        <v>natural  (1 )</v>
      </c>
      <c r="F7" s="1">
        <v>1</v>
      </c>
      <c r="G7" s="1" t="s">
        <v>6</v>
      </c>
      <c r="H7" s="3" t="s">
        <v>7</v>
      </c>
      <c r="I7" s="2">
        <v>4046304000076</v>
      </c>
      <c r="J7" s="21">
        <v>15.05</v>
      </c>
      <c r="L7" s="63">
        <f t="shared" si="0"/>
        <v>36.1</v>
      </c>
      <c r="M7" t="s">
        <v>8</v>
      </c>
      <c r="N7" t="s">
        <v>9</v>
      </c>
      <c r="P7" s="16">
        <f t="shared" ref="P7:P22" si="4">L7*(1-$P$4)</f>
        <v>25.27</v>
      </c>
      <c r="Q7" s="5">
        <f t="shared" si="1"/>
        <v>0</v>
      </c>
      <c r="R7" s="21">
        <f t="shared" si="2"/>
        <v>10.219999999999999</v>
      </c>
      <c r="S7"/>
    </row>
    <row r="8" spans="1:19" x14ac:dyDescent="0.25">
      <c r="A8" t="s">
        <v>4585</v>
      </c>
      <c r="B8" s="3" t="s">
        <v>10</v>
      </c>
      <c r="C8" t="s">
        <v>11</v>
      </c>
      <c r="D8" t="str">
        <f t="shared" ref="D8:D22" si="5">M8&amp;", "&amp;" "&amp;N8&amp;""</f>
        <v>92% Cotton (organic),  8% Elastane</v>
      </c>
      <c r="E8" t="str">
        <f t="shared" si="3"/>
        <v>natural  (1 )</v>
      </c>
      <c r="F8" s="1">
        <v>1</v>
      </c>
      <c r="G8" s="1" t="s">
        <v>6</v>
      </c>
      <c r="H8" s="3" t="s">
        <v>12</v>
      </c>
      <c r="I8" s="2">
        <v>4046304000083</v>
      </c>
      <c r="J8" s="21">
        <v>15.05</v>
      </c>
      <c r="L8" s="63">
        <f t="shared" si="0"/>
        <v>36.1</v>
      </c>
      <c r="M8" t="s">
        <v>8</v>
      </c>
      <c r="N8" t="s">
        <v>9</v>
      </c>
      <c r="P8" s="16">
        <f t="shared" si="4"/>
        <v>25.27</v>
      </c>
      <c r="Q8" s="5">
        <f t="shared" si="1"/>
        <v>0</v>
      </c>
      <c r="R8" s="21">
        <f t="shared" si="2"/>
        <v>10.219999999999999</v>
      </c>
      <c r="S8"/>
    </row>
    <row r="9" spans="1:19" x14ac:dyDescent="0.25">
      <c r="A9" t="s">
        <v>4585</v>
      </c>
      <c r="B9" s="3" t="s">
        <v>13</v>
      </c>
      <c r="C9" t="s">
        <v>14</v>
      </c>
      <c r="D9" t="str">
        <f t="shared" si="5"/>
        <v>92% Cotton (organic),  8% Elastane</v>
      </c>
      <c r="E9" t="str">
        <f t="shared" si="3"/>
        <v>natural  (1 )</v>
      </c>
      <c r="F9" s="1">
        <v>1</v>
      </c>
      <c r="G9" s="1" t="s">
        <v>6</v>
      </c>
      <c r="H9" s="3" t="s">
        <v>15</v>
      </c>
      <c r="I9" s="2">
        <v>4046304000090</v>
      </c>
      <c r="J9" s="21">
        <v>15.05</v>
      </c>
      <c r="L9" s="63">
        <f t="shared" si="0"/>
        <v>36.1</v>
      </c>
      <c r="M9" t="s">
        <v>8</v>
      </c>
      <c r="N9" t="s">
        <v>9</v>
      </c>
      <c r="P9" s="16">
        <f t="shared" si="4"/>
        <v>25.27</v>
      </c>
      <c r="Q9" s="5">
        <f t="shared" si="1"/>
        <v>0</v>
      </c>
      <c r="R9" s="21">
        <f t="shared" si="2"/>
        <v>10.219999999999999</v>
      </c>
      <c r="S9"/>
    </row>
    <row r="10" spans="1:19" x14ac:dyDescent="0.25">
      <c r="A10" t="s">
        <v>4585</v>
      </c>
      <c r="B10" s="3" t="s">
        <v>16</v>
      </c>
      <c r="C10" t="s">
        <v>17</v>
      </c>
      <c r="D10" t="str">
        <f t="shared" si="5"/>
        <v>92% Cotton (organic),  8% Elastane</v>
      </c>
      <c r="E10" t="str">
        <f t="shared" si="3"/>
        <v>natural  (1 )</v>
      </c>
      <c r="F10" s="1">
        <v>1</v>
      </c>
      <c r="G10" s="1" t="s">
        <v>6</v>
      </c>
      <c r="H10" s="3" t="s">
        <v>18</v>
      </c>
      <c r="I10" s="2">
        <v>4046304000106</v>
      </c>
      <c r="J10" s="21">
        <v>15.75</v>
      </c>
      <c r="L10" s="63">
        <f t="shared" si="0"/>
        <v>37.799999999999997</v>
      </c>
      <c r="M10" t="s">
        <v>8</v>
      </c>
      <c r="N10" t="s">
        <v>9</v>
      </c>
      <c r="P10" s="16">
        <f t="shared" si="4"/>
        <v>26.459999999999997</v>
      </c>
      <c r="Q10" s="5">
        <f t="shared" si="1"/>
        <v>0</v>
      </c>
      <c r="R10" s="21">
        <f t="shared" si="2"/>
        <v>10.709999999999997</v>
      </c>
      <c r="S10"/>
    </row>
    <row r="11" spans="1:19" x14ac:dyDescent="0.25">
      <c r="A11" t="s">
        <v>4585</v>
      </c>
      <c r="B11" s="3" t="s">
        <v>19</v>
      </c>
      <c r="C11" t="s">
        <v>20</v>
      </c>
      <c r="D11" t="str">
        <f t="shared" si="5"/>
        <v>92% Cotton (organic),  8% Elastane</v>
      </c>
      <c r="E11" t="str">
        <f t="shared" si="3"/>
        <v>natural  (1 )</v>
      </c>
      <c r="F11" s="1">
        <v>1</v>
      </c>
      <c r="G11" s="1" t="s">
        <v>6</v>
      </c>
      <c r="H11" s="3" t="s">
        <v>21</v>
      </c>
      <c r="I11" s="2">
        <v>4046304000113</v>
      </c>
      <c r="J11" s="21">
        <v>15.75</v>
      </c>
      <c r="L11" s="63">
        <f t="shared" si="0"/>
        <v>37.799999999999997</v>
      </c>
      <c r="M11" t="s">
        <v>8</v>
      </c>
      <c r="N11" t="s">
        <v>9</v>
      </c>
      <c r="P11" s="16">
        <f t="shared" si="4"/>
        <v>26.459999999999997</v>
      </c>
      <c r="Q11" s="5">
        <f t="shared" si="1"/>
        <v>0</v>
      </c>
      <c r="R11" s="21">
        <f t="shared" si="2"/>
        <v>10.709999999999997</v>
      </c>
      <c r="S11"/>
    </row>
    <row r="12" spans="1:19" x14ac:dyDescent="0.25">
      <c r="A12" t="s">
        <v>4585</v>
      </c>
      <c r="B12" s="3" t="s">
        <v>22</v>
      </c>
      <c r="C12" t="s">
        <v>23</v>
      </c>
      <c r="D12" t="str">
        <f t="shared" si="5"/>
        <v>92% Cotton (organic),  8% Elastane</v>
      </c>
      <c r="E12" t="str">
        <f t="shared" si="3"/>
        <v>natural  (1 )</v>
      </c>
      <c r="F12" s="1">
        <v>1</v>
      </c>
      <c r="G12" s="1" t="s">
        <v>6</v>
      </c>
      <c r="H12" s="3" t="s">
        <v>24</v>
      </c>
      <c r="I12" s="2">
        <v>4046304000120</v>
      </c>
      <c r="J12" s="21">
        <v>15.95</v>
      </c>
      <c r="L12" s="63">
        <f t="shared" si="0"/>
        <v>38.299999999999997</v>
      </c>
      <c r="M12" t="s">
        <v>8</v>
      </c>
      <c r="N12" t="s">
        <v>9</v>
      </c>
      <c r="P12" s="16">
        <f t="shared" si="4"/>
        <v>26.809999999999995</v>
      </c>
      <c r="Q12" s="5">
        <f t="shared" si="1"/>
        <v>0</v>
      </c>
      <c r="R12" s="21">
        <f t="shared" si="2"/>
        <v>10.859999999999996</v>
      </c>
      <c r="S12"/>
    </row>
    <row r="13" spans="1:19" x14ac:dyDescent="0.25">
      <c r="A13" t="s">
        <v>4585</v>
      </c>
      <c r="B13" s="3" t="s">
        <v>25</v>
      </c>
      <c r="C13" t="s">
        <v>26</v>
      </c>
      <c r="D13" t="str">
        <f t="shared" si="5"/>
        <v>92% Cotton (organic),  8% Elastane</v>
      </c>
      <c r="E13" t="str">
        <f t="shared" si="3"/>
        <v>natural  (1 )</v>
      </c>
      <c r="F13" s="1">
        <v>1</v>
      </c>
      <c r="G13" s="1" t="s">
        <v>6</v>
      </c>
      <c r="H13" s="3" t="s">
        <v>27</v>
      </c>
      <c r="I13" s="2">
        <v>4046304000137</v>
      </c>
      <c r="J13" s="21">
        <v>15.95</v>
      </c>
      <c r="L13" s="63">
        <f t="shared" si="0"/>
        <v>38.299999999999997</v>
      </c>
      <c r="M13" t="s">
        <v>8</v>
      </c>
      <c r="N13" t="s">
        <v>9</v>
      </c>
      <c r="P13" s="16">
        <f t="shared" si="4"/>
        <v>26.809999999999995</v>
      </c>
      <c r="Q13" s="5">
        <f t="shared" si="1"/>
        <v>0</v>
      </c>
      <c r="R13" s="21">
        <f t="shared" si="2"/>
        <v>10.859999999999996</v>
      </c>
      <c r="S13"/>
    </row>
    <row r="14" spans="1:19" x14ac:dyDescent="0.25">
      <c r="A14" t="s">
        <v>4585</v>
      </c>
      <c r="B14" s="3" t="s">
        <v>28</v>
      </c>
      <c r="C14" t="s">
        <v>29</v>
      </c>
      <c r="D14" t="str">
        <f t="shared" si="5"/>
        <v>92% Cotton (organic),  8% Elastane</v>
      </c>
      <c r="E14" t="str">
        <f t="shared" si="3"/>
        <v>natural  (1 )</v>
      </c>
      <c r="F14" s="1">
        <v>1</v>
      </c>
      <c r="G14" s="1" t="s">
        <v>6</v>
      </c>
      <c r="H14" s="3" t="s">
        <v>30</v>
      </c>
      <c r="I14" s="2">
        <v>4046304000144</v>
      </c>
      <c r="J14" s="21">
        <v>15.95</v>
      </c>
      <c r="L14" s="63">
        <f t="shared" si="0"/>
        <v>38.299999999999997</v>
      </c>
      <c r="M14" t="s">
        <v>8</v>
      </c>
      <c r="N14" t="s">
        <v>9</v>
      </c>
      <c r="P14" s="16">
        <f t="shared" si="4"/>
        <v>26.809999999999995</v>
      </c>
      <c r="Q14" s="5">
        <f t="shared" si="1"/>
        <v>0</v>
      </c>
      <c r="R14" s="21">
        <f t="shared" si="2"/>
        <v>10.859999999999996</v>
      </c>
      <c r="S14"/>
    </row>
    <row r="15" spans="1:19" x14ac:dyDescent="0.25">
      <c r="A15" t="s">
        <v>4585</v>
      </c>
      <c r="B15" s="3" t="s">
        <v>31</v>
      </c>
      <c r="C15" t="s">
        <v>32</v>
      </c>
      <c r="D15" t="str">
        <f t="shared" si="5"/>
        <v>92% Cotton (organic),  8% Elastane</v>
      </c>
      <c r="E15" t="str">
        <f t="shared" si="3"/>
        <v>black  (9 )</v>
      </c>
      <c r="F15" s="1">
        <v>9</v>
      </c>
      <c r="G15" s="1" t="s">
        <v>33</v>
      </c>
      <c r="H15" s="3" t="s">
        <v>7</v>
      </c>
      <c r="I15" s="2">
        <v>4046304075623</v>
      </c>
      <c r="J15" s="21">
        <v>16.100000000000001</v>
      </c>
      <c r="L15" s="63">
        <f t="shared" si="0"/>
        <v>38.65</v>
      </c>
      <c r="M15" t="s">
        <v>8</v>
      </c>
      <c r="N15" t="s">
        <v>9</v>
      </c>
      <c r="P15" s="16">
        <f t="shared" si="4"/>
        <v>27.054999999999996</v>
      </c>
      <c r="Q15" s="5">
        <f t="shared" si="1"/>
        <v>0</v>
      </c>
      <c r="R15" s="21">
        <f t="shared" si="2"/>
        <v>10.954999999999995</v>
      </c>
      <c r="S15"/>
    </row>
    <row r="16" spans="1:19" x14ac:dyDescent="0.25">
      <c r="A16" t="s">
        <v>4585</v>
      </c>
      <c r="B16" s="3" t="s">
        <v>34</v>
      </c>
      <c r="C16" t="s">
        <v>35</v>
      </c>
      <c r="D16" t="str">
        <f t="shared" si="5"/>
        <v>92% Cotton (organic),  8% Elastane</v>
      </c>
      <c r="E16" t="str">
        <f t="shared" si="3"/>
        <v>black  (9 )</v>
      </c>
      <c r="F16" s="1">
        <v>9</v>
      </c>
      <c r="G16" s="1" t="s">
        <v>33</v>
      </c>
      <c r="H16" s="3" t="s">
        <v>12</v>
      </c>
      <c r="I16" s="2">
        <v>4046304075630</v>
      </c>
      <c r="J16" s="21">
        <v>16.100000000000001</v>
      </c>
      <c r="L16" s="63">
        <f t="shared" si="0"/>
        <v>38.65</v>
      </c>
      <c r="M16" t="s">
        <v>8</v>
      </c>
      <c r="N16" t="s">
        <v>9</v>
      </c>
      <c r="P16" s="16">
        <f t="shared" si="4"/>
        <v>27.054999999999996</v>
      </c>
      <c r="Q16" s="5">
        <f t="shared" si="1"/>
        <v>0</v>
      </c>
      <c r="R16" s="21">
        <f t="shared" si="2"/>
        <v>10.954999999999995</v>
      </c>
      <c r="S16"/>
    </row>
    <row r="17" spans="1:19" x14ac:dyDescent="0.25">
      <c r="A17" t="s">
        <v>4585</v>
      </c>
      <c r="B17" s="3" t="s">
        <v>36</v>
      </c>
      <c r="C17" t="s">
        <v>37</v>
      </c>
      <c r="D17" t="str">
        <f t="shared" si="5"/>
        <v>92% Cotton (organic),  8% Elastane</v>
      </c>
      <c r="E17" t="str">
        <f t="shared" si="3"/>
        <v>black  (9 )</v>
      </c>
      <c r="F17" s="1">
        <v>9</v>
      </c>
      <c r="G17" s="1" t="s">
        <v>33</v>
      </c>
      <c r="H17" s="3" t="s">
        <v>15</v>
      </c>
      <c r="I17" s="2">
        <v>4046304075647</v>
      </c>
      <c r="J17" s="21">
        <v>16.100000000000001</v>
      </c>
      <c r="L17" s="63">
        <f t="shared" si="0"/>
        <v>38.65</v>
      </c>
      <c r="M17" t="s">
        <v>8</v>
      </c>
      <c r="N17" t="s">
        <v>9</v>
      </c>
      <c r="P17" s="16">
        <f t="shared" si="4"/>
        <v>27.054999999999996</v>
      </c>
      <c r="Q17" s="5">
        <f t="shared" si="1"/>
        <v>0</v>
      </c>
      <c r="R17" s="21">
        <f t="shared" si="2"/>
        <v>10.954999999999995</v>
      </c>
      <c r="S17"/>
    </row>
    <row r="18" spans="1:19" x14ac:dyDescent="0.25">
      <c r="A18" t="s">
        <v>4585</v>
      </c>
      <c r="B18" s="3" t="s">
        <v>38</v>
      </c>
      <c r="C18" t="s">
        <v>39</v>
      </c>
      <c r="D18" t="str">
        <f t="shared" si="5"/>
        <v>92% Cotton (organic),  8% Elastane</v>
      </c>
      <c r="E18" t="str">
        <f t="shared" si="3"/>
        <v>black  (9 )</v>
      </c>
      <c r="F18" s="1">
        <v>9</v>
      </c>
      <c r="G18" s="1" t="s">
        <v>33</v>
      </c>
      <c r="H18" s="3" t="s">
        <v>18</v>
      </c>
      <c r="I18" s="2">
        <v>4046304075654</v>
      </c>
      <c r="J18" s="21">
        <v>17</v>
      </c>
      <c r="L18" s="63">
        <f t="shared" si="0"/>
        <v>40.799999999999997</v>
      </c>
      <c r="M18" t="s">
        <v>8</v>
      </c>
      <c r="N18" t="s">
        <v>9</v>
      </c>
      <c r="P18" s="16">
        <f t="shared" si="4"/>
        <v>28.559999999999995</v>
      </c>
      <c r="Q18" s="5">
        <f t="shared" si="1"/>
        <v>0</v>
      </c>
      <c r="R18" s="21">
        <f t="shared" si="2"/>
        <v>11.559999999999995</v>
      </c>
      <c r="S18"/>
    </row>
    <row r="19" spans="1:19" x14ac:dyDescent="0.25">
      <c r="A19" t="s">
        <v>4585</v>
      </c>
      <c r="B19" s="3" t="s">
        <v>40</v>
      </c>
      <c r="C19" t="s">
        <v>41</v>
      </c>
      <c r="D19" t="str">
        <f t="shared" si="5"/>
        <v>92% Cotton (organic),  8% Elastane</v>
      </c>
      <c r="E19" t="str">
        <f t="shared" si="3"/>
        <v>black  (9 )</v>
      </c>
      <c r="F19" s="1">
        <v>9</v>
      </c>
      <c r="G19" s="1" t="s">
        <v>33</v>
      </c>
      <c r="H19" s="3" t="s">
        <v>21</v>
      </c>
      <c r="I19" s="2">
        <v>4046304075661</v>
      </c>
      <c r="J19" s="21">
        <v>17</v>
      </c>
      <c r="L19" s="63">
        <f t="shared" si="0"/>
        <v>40.799999999999997</v>
      </c>
      <c r="M19" t="s">
        <v>8</v>
      </c>
      <c r="N19" t="s">
        <v>9</v>
      </c>
      <c r="P19" s="16">
        <f t="shared" si="4"/>
        <v>28.559999999999995</v>
      </c>
      <c r="Q19" s="5">
        <f t="shared" si="1"/>
        <v>0</v>
      </c>
      <c r="R19" s="21">
        <f t="shared" si="2"/>
        <v>11.559999999999995</v>
      </c>
      <c r="S19"/>
    </row>
    <row r="20" spans="1:19" x14ac:dyDescent="0.25">
      <c r="A20" t="s">
        <v>4585</v>
      </c>
      <c r="B20" s="3" t="s">
        <v>42</v>
      </c>
      <c r="C20" t="s">
        <v>43</v>
      </c>
      <c r="D20" t="str">
        <f t="shared" si="5"/>
        <v>92% Cotton (organic),  8% Elastane</v>
      </c>
      <c r="E20" t="str">
        <f t="shared" si="3"/>
        <v>black  (9 )</v>
      </c>
      <c r="F20" s="1">
        <v>9</v>
      </c>
      <c r="G20" s="1" t="s">
        <v>33</v>
      </c>
      <c r="H20" s="3" t="s">
        <v>24</v>
      </c>
      <c r="I20" s="2">
        <v>4046304075678</v>
      </c>
      <c r="J20" s="21">
        <v>17.25</v>
      </c>
      <c r="L20" s="63">
        <f t="shared" si="0"/>
        <v>41.4</v>
      </c>
      <c r="M20" t="s">
        <v>8</v>
      </c>
      <c r="N20" t="s">
        <v>9</v>
      </c>
      <c r="P20" s="16">
        <f t="shared" si="4"/>
        <v>28.979999999999997</v>
      </c>
      <c r="Q20" s="5">
        <f t="shared" si="1"/>
        <v>0</v>
      </c>
      <c r="R20" s="21">
        <f t="shared" si="2"/>
        <v>11.729999999999997</v>
      </c>
      <c r="S20"/>
    </row>
    <row r="21" spans="1:19" x14ac:dyDescent="0.25">
      <c r="A21" t="s">
        <v>4585</v>
      </c>
      <c r="B21" s="3" t="s">
        <v>44</v>
      </c>
      <c r="C21" t="s">
        <v>45</v>
      </c>
      <c r="D21" t="str">
        <f t="shared" si="5"/>
        <v>92% Cotton (organic),  8% Elastane</v>
      </c>
      <c r="E21" t="str">
        <f t="shared" si="3"/>
        <v>black  (9 )</v>
      </c>
      <c r="F21" s="1">
        <v>9</v>
      </c>
      <c r="G21" s="1" t="s">
        <v>33</v>
      </c>
      <c r="H21" s="3" t="s">
        <v>27</v>
      </c>
      <c r="I21" s="2">
        <v>4046304075685</v>
      </c>
      <c r="J21" s="21">
        <v>17.25</v>
      </c>
      <c r="L21" s="63">
        <f t="shared" si="0"/>
        <v>41.4</v>
      </c>
      <c r="M21" t="s">
        <v>8</v>
      </c>
      <c r="N21" t="s">
        <v>9</v>
      </c>
      <c r="P21" s="16">
        <f t="shared" si="4"/>
        <v>28.979999999999997</v>
      </c>
      <c r="Q21" s="5">
        <f t="shared" si="1"/>
        <v>0</v>
      </c>
      <c r="R21" s="21">
        <f t="shared" si="2"/>
        <v>11.729999999999997</v>
      </c>
      <c r="S21"/>
    </row>
    <row r="22" spans="1:19" x14ac:dyDescent="0.25">
      <c r="A22" t="s">
        <v>4585</v>
      </c>
      <c r="B22" s="3" t="s">
        <v>46</v>
      </c>
      <c r="C22" t="s">
        <v>47</v>
      </c>
      <c r="D22" t="str">
        <f t="shared" si="5"/>
        <v>92% Cotton (organic),  8% Elastane</v>
      </c>
      <c r="E22" t="str">
        <f t="shared" si="3"/>
        <v>black  (9 )</v>
      </c>
      <c r="F22" s="1">
        <v>9</v>
      </c>
      <c r="G22" s="1" t="s">
        <v>33</v>
      </c>
      <c r="H22" s="3" t="s">
        <v>30</v>
      </c>
      <c r="I22" s="2">
        <v>4046304075692</v>
      </c>
      <c r="J22" s="21">
        <v>17.25</v>
      </c>
      <c r="L22" s="63">
        <f t="shared" si="0"/>
        <v>41.4</v>
      </c>
      <c r="M22" t="s">
        <v>8</v>
      </c>
      <c r="N22" t="s">
        <v>9</v>
      </c>
      <c r="P22" s="16">
        <f t="shared" si="4"/>
        <v>28.979999999999997</v>
      </c>
      <c r="Q22" s="5">
        <f t="shared" si="1"/>
        <v>0</v>
      </c>
      <c r="R22" s="21">
        <f t="shared" si="2"/>
        <v>11.729999999999997</v>
      </c>
      <c r="S22"/>
    </row>
    <row r="23" spans="1:19" x14ac:dyDescent="0.25">
      <c r="A23" t="s">
        <v>4586</v>
      </c>
      <c r="B23" s="3" t="s">
        <v>48</v>
      </c>
      <c r="C23" t="s">
        <v>49</v>
      </c>
      <c r="D23" t="str">
        <f>M23</f>
        <v>100% Virgin wool (organic)</v>
      </c>
      <c r="E23" t="str">
        <f t="shared" si="3"/>
        <v>saffron mélange  (018E )</v>
      </c>
      <c r="F23" s="1" t="s">
        <v>50</v>
      </c>
      <c r="G23" s="1" t="s">
        <v>51</v>
      </c>
      <c r="H23" s="3" t="s">
        <v>4506</v>
      </c>
      <c r="I23" s="2">
        <v>4046304251003</v>
      </c>
      <c r="J23" s="21">
        <v>19.8</v>
      </c>
      <c r="L23" s="63">
        <f t="shared" si="0"/>
        <v>47.5</v>
      </c>
      <c r="M23" t="s">
        <v>52</v>
      </c>
      <c r="P23" s="16">
        <f>L23*(1-$P$4)</f>
        <v>33.25</v>
      </c>
      <c r="Q23" s="5">
        <f t="shared" si="1"/>
        <v>0</v>
      </c>
      <c r="R23" s="21">
        <f t="shared" si="2"/>
        <v>13.45</v>
      </c>
    </row>
    <row r="24" spans="1:19" x14ac:dyDescent="0.25">
      <c r="A24" t="s">
        <v>4586</v>
      </c>
      <c r="B24" s="3" t="s">
        <v>53</v>
      </c>
      <c r="C24" t="s">
        <v>54</v>
      </c>
      <c r="D24" t="str">
        <f t="shared" ref="D24:D87" si="6">M24</f>
        <v>100% Virgin wool (organic)</v>
      </c>
      <c r="E24" t="str">
        <f t="shared" si="3"/>
        <v>saffron mélange  (018E )</v>
      </c>
      <c r="F24" s="1" t="s">
        <v>50</v>
      </c>
      <c r="G24" s="1" t="s">
        <v>51</v>
      </c>
      <c r="H24" s="3" t="s">
        <v>4507</v>
      </c>
      <c r="I24" s="2">
        <v>4046304251010</v>
      </c>
      <c r="J24" s="21">
        <v>20.7</v>
      </c>
      <c r="L24" s="63">
        <f t="shared" si="0"/>
        <v>49.7</v>
      </c>
      <c r="M24" t="s">
        <v>52</v>
      </c>
      <c r="P24" s="16">
        <f t="shared" ref="P24:P87" si="7">L24*(1-$P$4)</f>
        <v>34.79</v>
      </c>
      <c r="Q24" s="5">
        <f t="shared" si="1"/>
        <v>0</v>
      </c>
      <c r="R24" s="21">
        <f t="shared" si="2"/>
        <v>14.09</v>
      </c>
    </row>
    <row r="25" spans="1:19" x14ac:dyDescent="0.25">
      <c r="A25" t="s">
        <v>4586</v>
      </c>
      <c r="B25" s="3" t="s">
        <v>55</v>
      </c>
      <c r="C25" t="s">
        <v>56</v>
      </c>
      <c r="D25" t="str">
        <f t="shared" si="6"/>
        <v>100% Virgin wool (organic)</v>
      </c>
      <c r="E25" t="str">
        <f t="shared" si="3"/>
        <v>saffron mélange  (018E )</v>
      </c>
      <c r="F25" s="1" t="s">
        <v>50</v>
      </c>
      <c r="G25" s="1" t="s">
        <v>51</v>
      </c>
      <c r="H25" s="3" t="s">
        <v>4508</v>
      </c>
      <c r="I25" s="2">
        <v>4046304251027</v>
      </c>
      <c r="J25" s="21">
        <v>21.6</v>
      </c>
      <c r="L25" s="63">
        <f t="shared" si="0"/>
        <v>51.849999999999994</v>
      </c>
      <c r="M25" t="s">
        <v>52</v>
      </c>
      <c r="P25" s="16">
        <f t="shared" si="7"/>
        <v>36.294999999999995</v>
      </c>
      <c r="Q25" s="5">
        <f t="shared" si="1"/>
        <v>0</v>
      </c>
      <c r="R25" s="21">
        <f t="shared" si="2"/>
        <v>14.694999999999993</v>
      </c>
    </row>
    <row r="26" spans="1:19" x14ac:dyDescent="0.25">
      <c r="A26" t="s">
        <v>4586</v>
      </c>
      <c r="B26" s="3" t="s">
        <v>57</v>
      </c>
      <c r="C26" t="s">
        <v>58</v>
      </c>
      <c r="D26" t="str">
        <f t="shared" si="6"/>
        <v>100% Virgin wool (organic)</v>
      </c>
      <c r="E26" t="str">
        <f t="shared" si="3"/>
        <v>saffron mélange  (018E )</v>
      </c>
      <c r="F26" s="1" t="s">
        <v>50</v>
      </c>
      <c r="G26" s="1" t="s">
        <v>51</v>
      </c>
      <c r="H26" s="3" t="s">
        <v>4509</v>
      </c>
      <c r="I26" s="2">
        <v>4046304251034</v>
      </c>
      <c r="J26" s="21">
        <v>25.5</v>
      </c>
      <c r="L26" s="63">
        <f t="shared" si="0"/>
        <v>61.199999999999996</v>
      </c>
      <c r="M26" t="s">
        <v>52</v>
      </c>
      <c r="P26" s="16">
        <f t="shared" si="7"/>
        <v>42.839999999999996</v>
      </c>
      <c r="Q26" s="5">
        <f t="shared" si="1"/>
        <v>0</v>
      </c>
      <c r="R26" s="21">
        <f t="shared" si="2"/>
        <v>17.339999999999996</v>
      </c>
    </row>
    <row r="27" spans="1:19" x14ac:dyDescent="0.25">
      <c r="A27" t="s">
        <v>4586</v>
      </c>
      <c r="B27" s="3" t="s">
        <v>59</v>
      </c>
      <c r="C27" t="s">
        <v>60</v>
      </c>
      <c r="D27" t="str">
        <f t="shared" si="6"/>
        <v>100% Virgin wool (organic)</v>
      </c>
      <c r="E27" t="str">
        <f t="shared" si="3"/>
        <v>slate  (98 )</v>
      </c>
      <c r="F27" s="1">
        <v>98</v>
      </c>
      <c r="G27" s="1" t="s">
        <v>61</v>
      </c>
      <c r="H27" s="3" t="s">
        <v>4506</v>
      </c>
      <c r="I27" s="2">
        <v>4046304241172</v>
      </c>
      <c r="J27" s="21">
        <v>19.8</v>
      </c>
      <c r="L27" s="63">
        <f t="shared" si="0"/>
        <v>47.5</v>
      </c>
      <c r="M27" t="s">
        <v>52</v>
      </c>
      <c r="P27" s="16">
        <f t="shared" si="7"/>
        <v>33.25</v>
      </c>
      <c r="Q27" s="5">
        <f t="shared" si="1"/>
        <v>0</v>
      </c>
      <c r="R27" s="21">
        <f t="shared" si="2"/>
        <v>13.45</v>
      </c>
    </row>
    <row r="28" spans="1:19" x14ac:dyDescent="0.25">
      <c r="A28" t="s">
        <v>4586</v>
      </c>
      <c r="B28" s="3" t="s">
        <v>62</v>
      </c>
      <c r="C28" t="s">
        <v>63</v>
      </c>
      <c r="D28" t="str">
        <f t="shared" si="6"/>
        <v>100% Virgin wool (organic)</v>
      </c>
      <c r="E28" t="str">
        <f t="shared" si="3"/>
        <v>slate  (98 )</v>
      </c>
      <c r="F28" s="1">
        <v>98</v>
      </c>
      <c r="G28" s="1" t="s">
        <v>61</v>
      </c>
      <c r="H28" s="3" t="s">
        <v>4507</v>
      </c>
      <c r="I28" s="2">
        <v>4046304241189</v>
      </c>
      <c r="J28" s="21">
        <v>20.7</v>
      </c>
      <c r="L28" s="63">
        <f t="shared" si="0"/>
        <v>49.7</v>
      </c>
      <c r="M28" t="s">
        <v>52</v>
      </c>
      <c r="P28" s="16">
        <f t="shared" si="7"/>
        <v>34.79</v>
      </c>
      <c r="Q28" s="5">
        <f t="shared" si="1"/>
        <v>0</v>
      </c>
      <c r="R28" s="21">
        <f t="shared" si="2"/>
        <v>14.09</v>
      </c>
    </row>
    <row r="29" spans="1:19" x14ac:dyDescent="0.25">
      <c r="A29" t="s">
        <v>4586</v>
      </c>
      <c r="B29" s="3" t="s">
        <v>64</v>
      </c>
      <c r="C29" t="s">
        <v>65</v>
      </c>
      <c r="D29" t="str">
        <f t="shared" si="6"/>
        <v>100% Virgin wool (organic)</v>
      </c>
      <c r="E29" t="str">
        <f t="shared" si="3"/>
        <v>slate  (98 )</v>
      </c>
      <c r="F29" s="1">
        <v>98</v>
      </c>
      <c r="G29" s="1" t="s">
        <v>61</v>
      </c>
      <c r="H29" s="3" t="s">
        <v>4508</v>
      </c>
      <c r="I29" s="2">
        <v>4046304241196</v>
      </c>
      <c r="J29" s="21">
        <v>21.6</v>
      </c>
      <c r="L29" s="63">
        <f t="shared" si="0"/>
        <v>51.849999999999994</v>
      </c>
      <c r="M29" t="s">
        <v>52</v>
      </c>
      <c r="P29" s="16">
        <f t="shared" si="7"/>
        <v>36.294999999999995</v>
      </c>
      <c r="Q29" s="5">
        <f t="shared" si="1"/>
        <v>0</v>
      </c>
      <c r="R29" s="21">
        <f t="shared" si="2"/>
        <v>14.694999999999993</v>
      </c>
    </row>
    <row r="30" spans="1:19" x14ac:dyDescent="0.25">
      <c r="A30" t="s">
        <v>4586</v>
      </c>
      <c r="B30" s="3" t="s">
        <v>66</v>
      </c>
      <c r="C30" t="s">
        <v>67</v>
      </c>
      <c r="D30" t="str">
        <f t="shared" si="6"/>
        <v>100% Virgin wool (organic)</v>
      </c>
      <c r="E30" t="str">
        <f t="shared" si="3"/>
        <v>slate  (98 )</v>
      </c>
      <c r="F30" s="1">
        <v>98</v>
      </c>
      <c r="G30" s="1" t="s">
        <v>61</v>
      </c>
      <c r="H30" s="3" t="s">
        <v>4509</v>
      </c>
      <c r="I30" s="2">
        <v>4046304241202</v>
      </c>
      <c r="J30" s="21">
        <v>25.5</v>
      </c>
      <c r="L30" s="63">
        <f t="shared" si="0"/>
        <v>61.199999999999996</v>
      </c>
      <c r="M30" t="s">
        <v>52</v>
      </c>
      <c r="P30" s="16">
        <f t="shared" si="7"/>
        <v>42.839999999999996</v>
      </c>
      <c r="Q30" s="5">
        <f t="shared" si="1"/>
        <v>0</v>
      </c>
      <c r="R30" s="21">
        <f t="shared" si="2"/>
        <v>17.339999999999996</v>
      </c>
    </row>
    <row r="31" spans="1:19" x14ac:dyDescent="0.25">
      <c r="A31" t="s">
        <v>4586</v>
      </c>
      <c r="B31" s="3" t="s">
        <v>68</v>
      </c>
      <c r="C31" t="s">
        <v>69</v>
      </c>
      <c r="D31" t="str">
        <f t="shared" si="6"/>
        <v>100% Virgin wool (organic)</v>
      </c>
      <c r="E31" t="str">
        <f t="shared" si="3"/>
        <v>natural  (1 )</v>
      </c>
      <c r="F31" s="1">
        <v>1</v>
      </c>
      <c r="G31" s="1" t="s">
        <v>6</v>
      </c>
      <c r="H31" s="3" t="s">
        <v>4507</v>
      </c>
      <c r="I31" s="2">
        <v>4046304023334</v>
      </c>
      <c r="J31" s="21">
        <v>17.95</v>
      </c>
      <c r="L31" s="63">
        <f t="shared" si="0"/>
        <v>43.1</v>
      </c>
      <c r="M31" t="s">
        <v>52</v>
      </c>
      <c r="P31" s="16">
        <f t="shared" si="7"/>
        <v>30.169999999999998</v>
      </c>
      <c r="Q31" s="5">
        <f t="shared" si="1"/>
        <v>0</v>
      </c>
      <c r="R31" s="21">
        <f t="shared" si="2"/>
        <v>12.219999999999999</v>
      </c>
    </row>
    <row r="32" spans="1:19" x14ac:dyDescent="0.25">
      <c r="A32" t="s">
        <v>4586</v>
      </c>
      <c r="B32" s="3" t="s">
        <v>70</v>
      </c>
      <c r="C32" t="s">
        <v>71</v>
      </c>
      <c r="D32" t="str">
        <f t="shared" si="6"/>
        <v>100% Virgin wool (organic)</v>
      </c>
      <c r="E32" t="str">
        <f t="shared" si="3"/>
        <v>natural  (1 )</v>
      </c>
      <c r="F32" s="1">
        <v>1</v>
      </c>
      <c r="G32" s="1" t="s">
        <v>6</v>
      </c>
      <c r="H32" s="3" t="s">
        <v>4508</v>
      </c>
      <c r="I32" s="2">
        <v>4046304023341</v>
      </c>
      <c r="J32" s="21">
        <v>18.8</v>
      </c>
      <c r="L32" s="63">
        <f t="shared" si="0"/>
        <v>45.1</v>
      </c>
      <c r="M32" t="s">
        <v>52</v>
      </c>
      <c r="P32" s="16">
        <f t="shared" si="7"/>
        <v>31.57</v>
      </c>
      <c r="Q32" s="5">
        <f t="shared" si="1"/>
        <v>0</v>
      </c>
      <c r="R32" s="21">
        <f t="shared" si="2"/>
        <v>12.77</v>
      </c>
    </row>
    <row r="33" spans="1:18" x14ac:dyDescent="0.25">
      <c r="A33" t="s">
        <v>4586</v>
      </c>
      <c r="B33" s="3" t="s">
        <v>72</v>
      </c>
      <c r="C33" t="s">
        <v>73</v>
      </c>
      <c r="D33" t="str">
        <f t="shared" si="6"/>
        <v>100% Virgin wool (organic)</v>
      </c>
      <c r="E33" t="str">
        <f t="shared" si="3"/>
        <v>natural  (1 )</v>
      </c>
      <c r="F33" s="1">
        <v>1</v>
      </c>
      <c r="G33" s="1" t="s">
        <v>6</v>
      </c>
      <c r="H33" s="3" t="s">
        <v>4509</v>
      </c>
      <c r="I33" s="2">
        <v>4046304023358</v>
      </c>
      <c r="J33" s="21">
        <v>19.649999999999999</v>
      </c>
      <c r="L33" s="63">
        <f t="shared" si="0"/>
        <v>47.15</v>
      </c>
      <c r="M33" t="s">
        <v>52</v>
      </c>
      <c r="P33" s="16">
        <f t="shared" si="7"/>
        <v>33.004999999999995</v>
      </c>
      <c r="Q33" s="5">
        <f t="shared" si="1"/>
        <v>0</v>
      </c>
      <c r="R33" s="21">
        <f t="shared" si="2"/>
        <v>13.354999999999997</v>
      </c>
    </row>
    <row r="34" spans="1:18" x14ac:dyDescent="0.25">
      <c r="A34" t="s">
        <v>4586</v>
      </c>
      <c r="B34" s="3" t="s">
        <v>74</v>
      </c>
      <c r="C34" t="s">
        <v>75</v>
      </c>
      <c r="D34" t="str">
        <f t="shared" si="6"/>
        <v>100% Virgin wool (organic)</v>
      </c>
      <c r="E34" t="str">
        <f t="shared" si="3"/>
        <v>natural  (1 )</v>
      </c>
      <c r="F34" s="1">
        <v>1</v>
      </c>
      <c r="G34" s="1" t="s">
        <v>6</v>
      </c>
      <c r="H34" s="3" t="s">
        <v>4507</v>
      </c>
      <c r="I34" s="2">
        <v>4046304269466</v>
      </c>
      <c r="J34" s="21">
        <v>15.35</v>
      </c>
      <c r="L34" s="63">
        <f t="shared" si="0"/>
        <v>36.85</v>
      </c>
      <c r="M34" t="s">
        <v>52</v>
      </c>
      <c r="P34" s="16">
        <f t="shared" si="7"/>
        <v>25.794999999999998</v>
      </c>
      <c r="Q34" s="5">
        <f t="shared" si="1"/>
        <v>0</v>
      </c>
      <c r="R34" s="21">
        <f t="shared" si="2"/>
        <v>10.444999999999999</v>
      </c>
    </row>
    <row r="35" spans="1:18" x14ac:dyDescent="0.25">
      <c r="A35" t="s">
        <v>4586</v>
      </c>
      <c r="B35" s="3" t="s">
        <v>76</v>
      </c>
      <c r="C35" t="s">
        <v>77</v>
      </c>
      <c r="D35" t="str">
        <f t="shared" si="6"/>
        <v>100% Virgin wool (organic)</v>
      </c>
      <c r="E35" t="str">
        <f t="shared" si="3"/>
        <v>natural  (1 )</v>
      </c>
      <c r="F35" s="1">
        <v>1</v>
      </c>
      <c r="G35" s="1" t="s">
        <v>6</v>
      </c>
      <c r="H35" s="3" t="s">
        <v>4508</v>
      </c>
      <c r="I35" s="2">
        <v>4046304269473</v>
      </c>
      <c r="J35" s="21">
        <v>16.149999999999999</v>
      </c>
      <c r="L35" s="63">
        <f t="shared" si="0"/>
        <v>38.75</v>
      </c>
      <c r="M35" t="s">
        <v>52</v>
      </c>
      <c r="P35" s="16">
        <f t="shared" si="7"/>
        <v>27.125</v>
      </c>
      <c r="Q35" s="5">
        <f t="shared" si="1"/>
        <v>0</v>
      </c>
      <c r="R35" s="21">
        <f t="shared" si="2"/>
        <v>10.975000000000001</v>
      </c>
    </row>
    <row r="36" spans="1:18" x14ac:dyDescent="0.25">
      <c r="A36" t="s">
        <v>4586</v>
      </c>
      <c r="B36" s="3" t="s">
        <v>78</v>
      </c>
      <c r="C36" t="s">
        <v>79</v>
      </c>
      <c r="D36" t="str">
        <f t="shared" si="6"/>
        <v>100% Virgin wool (organic)</v>
      </c>
      <c r="E36" t="str">
        <f t="shared" si="3"/>
        <v>natural  (1 )</v>
      </c>
      <c r="F36" s="1">
        <v>1</v>
      </c>
      <c r="G36" s="1" t="s">
        <v>6</v>
      </c>
      <c r="H36" s="3" t="s">
        <v>4509</v>
      </c>
      <c r="I36" s="2">
        <v>4046304269480</v>
      </c>
      <c r="J36" s="21">
        <v>16.95</v>
      </c>
      <c r="L36" s="63">
        <f t="shared" si="0"/>
        <v>40.699999999999996</v>
      </c>
      <c r="M36" t="s">
        <v>52</v>
      </c>
      <c r="P36" s="16">
        <f t="shared" si="7"/>
        <v>28.489999999999995</v>
      </c>
      <c r="Q36" s="5">
        <f t="shared" si="1"/>
        <v>0</v>
      </c>
      <c r="R36" s="21">
        <f t="shared" si="2"/>
        <v>11.539999999999996</v>
      </c>
    </row>
    <row r="37" spans="1:18" x14ac:dyDescent="0.25">
      <c r="A37" t="s">
        <v>4587</v>
      </c>
      <c r="B37" s="3" t="s">
        <v>80</v>
      </c>
      <c r="C37" t="s">
        <v>81</v>
      </c>
      <c r="D37" t="str">
        <f t="shared" si="6"/>
        <v>100% Virgin wool (organic)</v>
      </c>
      <c r="E37" t="str">
        <f t="shared" si="3"/>
        <v>slate  (98 )</v>
      </c>
      <c r="F37" s="1">
        <v>98</v>
      </c>
      <c r="G37" s="1" t="s">
        <v>61</v>
      </c>
      <c r="H37" s="3" t="s">
        <v>4509</v>
      </c>
      <c r="I37" s="2">
        <v>4046304241219</v>
      </c>
      <c r="J37" s="21">
        <v>22.1</v>
      </c>
      <c r="L37" s="63">
        <f t="shared" si="0"/>
        <v>53.05</v>
      </c>
      <c r="M37" t="s">
        <v>52</v>
      </c>
      <c r="P37" s="16">
        <f t="shared" si="7"/>
        <v>37.134999999999998</v>
      </c>
      <c r="Q37" s="5">
        <f t="shared" si="1"/>
        <v>0</v>
      </c>
      <c r="R37" s="21">
        <f t="shared" si="2"/>
        <v>15.034999999999997</v>
      </c>
    </row>
    <row r="38" spans="1:18" x14ac:dyDescent="0.25">
      <c r="A38" t="s">
        <v>4587</v>
      </c>
      <c r="B38" s="3" t="s">
        <v>82</v>
      </c>
      <c r="C38" t="s">
        <v>83</v>
      </c>
      <c r="D38" t="str">
        <f t="shared" si="6"/>
        <v>100% Virgin wool (organic)</v>
      </c>
      <c r="E38" t="str">
        <f t="shared" si="3"/>
        <v>slate  (98 )</v>
      </c>
      <c r="F38" s="1">
        <v>98</v>
      </c>
      <c r="G38" s="1" t="s">
        <v>61</v>
      </c>
      <c r="H38" s="3" t="s">
        <v>4510</v>
      </c>
      <c r="I38" s="2">
        <v>4046304241226</v>
      </c>
      <c r="J38" s="21">
        <v>22.8</v>
      </c>
      <c r="L38" s="63">
        <f t="shared" si="0"/>
        <v>54.7</v>
      </c>
      <c r="M38" t="s">
        <v>52</v>
      </c>
      <c r="P38" s="16">
        <f t="shared" si="7"/>
        <v>38.29</v>
      </c>
      <c r="Q38" s="5">
        <f t="shared" si="1"/>
        <v>0</v>
      </c>
      <c r="R38" s="21">
        <f t="shared" si="2"/>
        <v>15.489999999999998</v>
      </c>
    </row>
    <row r="39" spans="1:18" x14ac:dyDescent="0.25">
      <c r="A39" t="s">
        <v>4587</v>
      </c>
      <c r="B39" s="3" t="s">
        <v>84</v>
      </c>
      <c r="C39" t="s">
        <v>85</v>
      </c>
      <c r="D39" t="str">
        <f t="shared" si="6"/>
        <v>100% Virgin wool (organic)</v>
      </c>
      <c r="E39" t="str">
        <f t="shared" si="3"/>
        <v>slate  (98 )</v>
      </c>
      <c r="F39" s="1">
        <v>98</v>
      </c>
      <c r="G39" s="1" t="s">
        <v>61</v>
      </c>
      <c r="H39" s="3" t="s">
        <v>4511</v>
      </c>
      <c r="I39" s="2">
        <v>4046304241233</v>
      </c>
      <c r="J39" s="21">
        <v>24.2</v>
      </c>
      <c r="L39" s="63">
        <f t="shared" si="0"/>
        <v>58.099999999999994</v>
      </c>
      <c r="M39" t="s">
        <v>52</v>
      </c>
      <c r="P39" s="16">
        <f t="shared" si="7"/>
        <v>40.669999999999995</v>
      </c>
      <c r="Q39" s="5">
        <f t="shared" si="1"/>
        <v>0</v>
      </c>
      <c r="R39" s="21">
        <f t="shared" si="2"/>
        <v>16.469999999999995</v>
      </c>
    </row>
    <row r="40" spans="1:18" x14ac:dyDescent="0.25">
      <c r="A40" t="s">
        <v>4588</v>
      </c>
      <c r="B40" s="3" t="s">
        <v>86</v>
      </c>
      <c r="C40" t="s">
        <v>87</v>
      </c>
      <c r="D40" t="str">
        <f t="shared" si="6"/>
        <v>100% Virgin wool (organic)</v>
      </c>
      <c r="E40" t="str">
        <f t="shared" si="3"/>
        <v>blue mélange  (80 )</v>
      </c>
      <c r="F40" s="1">
        <v>80</v>
      </c>
      <c r="G40" s="1" t="s">
        <v>88</v>
      </c>
      <c r="H40" s="3">
        <v>1</v>
      </c>
      <c r="I40" s="2">
        <v>4046304201152</v>
      </c>
      <c r="J40" s="21">
        <v>7.95</v>
      </c>
      <c r="L40" s="63">
        <f t="shared" si="0"/>
        <v>19.100000000000001</v>
      </c>
      <c r="M40" t="s">
        <v>52</v>
      </c>
      <c r="P40" s="16">
        <f t="shared" si="7"/>
        <v>13.370000000000001</v>
      </c>
      <c r="Q40" s="5">
        <f t="shared" si="1"/>
        <v>0</v>
      </c>
      <c r="R40" s="21">
        <f t="shared" si="2"/>
        <v>5.4200000000000008</v>
      </c>
    </row>
    <row r="41" spans="1:18" x14ac:dyDescent="0.25">
      <c r="A41" t="s">
        <v>4588</v>
      </c>
      <c r="B41" s="3" t="s">
        <v>89</v>
      </c>
      <c r="C41" t="s">
        <v>90</v>
      </c>
      <c r="D41" t="str">
        <f t="shared" si="6"/>
        <v>100% Virgin wool (organic)</v>
      </c>
      <c r="E41" t="str">
        <f t="shared" si="3"/>
        <v>red mélange  (60 )</v>
      </c>
      <c r="F41" s="1">
        <v>60</v>
      </c>
      <c r="G41" s="1" t="s">
        <v>91</v>
      </c>
      <c r="H41" s="3" t="s">
        <v>4512</v>
      </c>
      <c r="I41" s="2">
        <v>4046304191811</v>
      </c>
      <c r="J41" s="21">
        <v>11.3</v>
      </c>
      <c r="L41" s="63">
        <f t="shared" si="0"/>
        <v>27.1</v>
      </c>
      <c r="M41" t="s">
        <v>52</v>
      </c>
      <c r="P41" s="16">
        <f t="shared" si="7"/>
        <v>18.97</v>
      </c>
      <c r="Q41" s="5">
        <f t="shared" si="1"/>
        <v>0</v>
      </c>
      <c r="R41" s="21">
        <f t="shared" si="2"/>
        <v>7.6699999999999982</v>
      </c>
    </row>
    <row r="42" spans="1:18" x14ac:dyDescent="0.25">
      <c r="A42" t="s">
        <v>4588</v>
      </c>
      <c r="B42" s="3" t="s">
        <v>92</v>
      </c>
      <c r="C42" t="s">
        <v>93</v>
      </c>
      <c r="D42" t="str">
        <f t="shared" si="6"/>
        <v>100% Virgin wool (organic)</v>
      </c>
      <c r="E42" t="str">
        <f t="shared" si="3"/>
        <v>red mélange  (60 )</v>
      </c>
      <c r="F42" s="1">
        <v>60</v>
      </c>
      <c r="G42" s="1" t="s">
        <v>91</v>
      </c>
      <c r="H42" s="3" t="s">
        <v>4513</v>
      </c>
      <c r="I42" s="2">
        <v>4046304191828</v>
      </c>
      <c r="J42" s="21">
        <v>11.9</v>
      </c>
      <c r="L42" s="63">
        <f t="shared" si="0"/>
        <v>28.549999999999997</v>
      </c>
      <c r="M42" t="s">
        <v>52</v>
      </c>
      <c r="P42" s="16">
        <f t="shared" si="7"/>
        <v>19.984999999999996</v>
      </c>
      <c r="Q42" s="5">
        <f t="shared" si="1"/>
        <v>0</v>
      </c>
      <c r="R42" s="21">
        <f t="shared" si="2"/>
        <v>8.0849999999999955</v>
      </c>
    </row>
    <row r="43" spans="1:18" x14ac:dyDescent="0.25">
      <c r="A43" t="s">
        <v>4588</v>
      </c>
      <c r="B43" s="3" t="s">
        <v>94</v>
      </c>
      <c r="C43" t="s">
        <v>95</v>
      </c>
      <c r="D43" t="str">
        <f t="shared" si="6"/>
        <v>100% Virgin wool (organic)</v>
      </c>
      <c r="E43" t="str">
        <f t="shared" si="3"/>
        <v>red mélange  (60 )</v>
      </c>
      <c r="F43" s="1">
        <v>60</v>
      </c>
      <c r="G43" s="1" t="s">
        <v>91</v>
      </c>
      <c r="H43" s="3" t="s">
        <v>4514</v>
      </c>
      <c r="I43" s="2">
        <v>4046304191835</v>
      </c>
      <c r="J43" s="21">
        <v>12.9</v>
      </c>
      <c r="L43" s="63">
        <f t="shared" si="0"/>
        <v>30.95</v>
      </c>
      <c r="M43" t="s">
        <v>52</v>
      </c>
      <c r="P43" s="16">
        <f t="shared" si="7"/>
        <v>21.664999999999999</v>
      </c>
      <c r="Q43" s="5">
        <f t="shared" si="1"/>
        <v>0</v>
      </c>
      <c r="R43" s="21">
        <f t="shared" si="2"/>
        <v>8.7649999999999988</v>
      </c>
    </row>
    <row r="44" spans="1:18" x14ac:dyDescent="0.25">
      <c r="A44" t="s">
        <v>4588</v>
      </c>
      <c r="B44" s="3" t="s">
        <v>96</v>
      </c>
      <c r="C44" t="s">
        <v>97</v>
      </c>
      <c r="D44" t="str">
        <f t="shared" si="6"/>
        <v>100% Virgin wool (organic)</v>
      </c>
      <c r="E44" t="str">
        <f t="shared" si="3"/>
        <v>red mélange  (60 )</v>
      </c>
      <c r="F44" s="1">
        <v>60</v>
      </c>
      <c r="G44" s="1" t="s">
        <v>91</v>
      </c>
      <c r="H44" s="3" t="s">
        <v>4515</v>
      </c>
      <c r="I44" s="2">
        <v>4046304191842</v>
      </c>
      <c r="J44" s="21">
        <v>13.9</v>
      </c>
      <c r="L44" s="63">
        <f t="shared" si="0"/>
        <v>33.35</v>
      </c>
      <c r="M44" t="s">
        <v>52</v>
      </c>
      <c r="P44" s="16">
        <f t="shared" si="7"/>
        <v>23.344999999999999</v>
      </c>
      <c r="Q44" s="5">
        <f t="shared" si="1"/>
        <v>0</v>
      </c>
      <c r="R44" s="21">
        <f t="shared" si="2"/>
        <v>9.4449999999999985</v>
      </c>
    </row>
    <row r="45" spans="1:18" x14ac:dyDescent="0.25">
      <c r="A45" t="s">
        <v>4588</v>
      </c>
      <c r="B45" s="3" t="s">
        <v>98</v>
      </c>
      <c r="C45" t="s">
        <v>99</v>
      </c>
      <c r="D45" t="str">
        <f t="shared" si="6"/>
        <v>100% Virgin wool (organic)</v>
      </c>
      <c r="E45" t="str">
        <f t="shared" si="3"/>
        <v>blue mélange  (80 )</v>
      </c>
      <c r="F45" s="1">
        <v>80</v>
      </c>
      <c r="G45" s="1" t="s">
        <v>88</v>
      </c>
      <c r="H45" s="3" t="s">
        <v>4512</v>
      </c>
      <c r="I45" s="2">
        <v>4046304191859</v>
      </c>
      <c r="J45" s="21">
        <v>11.3</v>
      </c>
      <c r="L45" s="63">
        <f t="shared" si="0"/>
        <v>27.1</v>
      </c>
      <c r="M45" t="s">
        <v>52</v>
      </c>
      <c r="P45" s="16">
        <f t="shared" si="7"/>
        <v>18.97</v>
      </c>
      <c r="Q45" s="5">
        <f t="shared" si="1"/>
        <v>0</v>
      </c>
      <c r="R45" s="21">
        <f t="shared" si="2"/>
        <v>7.6699999999999982</v>
      </c>
    </row>
    <row r="46" spans="1:18" x14ac:dyDescent="0.25">
      <c r="A46" t="s">
        <v>4588</v>
      </c>
      <c r="B46" s="3" t="s">
        <v>100</v>
      </c>
      <c r="C46" t="s">
        <v>101</v>
      </c>
      <c r="D46" t="str">
        <f t="shared" si="6"/>
        <v>100% Virgin wool (organic)</v>
      </c>
      <c r="E46" t="str">
        <f t="shared" si="3"/>
        <v>blue mélange  (80 )</v>
      </c>
      <c r="F46" s="1">
        <v>80</v>
      </c>
      <c r="G46" s="1" t="s">
        <v>88</v>
      </c>
      <c r="H46" s="3" t="s">
        <v>4513</v>
      </c>
      <c r="I46" s="2">
        <v>4046304191866</v>
      </c>
      <c r="J46" s="21">
        <v>11.9</v>
      </c>
      <c r="L46" s="63">
        <f t="shared" si="0"/>
        <v>28.549999999999997</v>
      </c>
      <c r="M46" t="s">
        <v>52</v>
      </c>
      <c r="P46" s="16">
        <f t="shared" si="7"/>
        <v>19.984999999999996</v>
      </c>
      <c r="Q46" s="5">
        <f t="shared" si="1"/>
        <v>0</v>
      </c>
      <c r="R46" s="21">
        <f t="shared" si="2"/>
        <v>8.0849999999999955</v>
      </c>
    </row>
    <row r="47" spans="1:18" x14ac:dyDescent="0.25">
      <c r="A47" t="s">
        <v>4588</v>
      </c>
      <c r="B47" s="3" t="s">
        <v>102</v>
      </c>
      <c r="C47" t="s">
        <v>103</v>
      </c>
      <c r="D47" t="str">
        <f t="shared" si="6"/>
        <v>100% Virgin wool (organic)</v>
      </c>
      <c r="E47" t="str">
        <f t="shared" si="3"/>
        <v>blue mélange  (80 )</v>
      </c>
      <c r="F47" s="1">
        <v>80</v>
      </c>
      <c r="G47" s="1" t="s">
        <v>88</v>
      </c>
      <c r="H47" s="3" t="s">
        <v>4514</v>
      </c>
      <c r="I47" s="2">
        <v>4046304191873</v>
      </c>
      <c r="J47" s="21">
        <v>12.9</v>
      </c>
      <c r="L47" s="63">
        <f t="shared" si="0"/>
        <v>30.95</v>
      </c>
      <c r="M47" t="s">
        <v>52</v>
      </c>
      <c r="P47" s="16">
        <f t="shared" si="7"/>
        <v>21.664999999999999</v>
      </c>
      <c r="Q47" s="5">
        <f t="shared" si="1"/>
        <v>0</v>
      </c>
      <c r="R47" s="21">
        <f t="shared" si="2"/>
        <v>8.7649999999999988</v>
      </c>
    </row>
    <row r="48" spans="1:18" x14ac:dyDescent="0.25">
      <c r="A48" t="s">
        <v>4588</v>
      </c>
      <c r="B48" s="3" t="s">
        <v>104</v>
      </c>
      <c r="C48" t="s">
        <v>105</v>
      </c>
      <c r="D48" t="str">
        <f t="shared" si="6"/>
        <v>100% Virgin wool (organic)</v>
      </c>
      <c r="E48" t="str">
        <f t="shared" si="3"/>
        <v>blue mélange  (80 )</v>
      </c>
      <c r="F48" s="1">
        <v>80</v>
      </c>
      <c r="G48" s="1" t="s">
        <v>88</v>
      </c>
      <c r="H48" s="3" t="s">
        <v>4515</v>
      </c>
      <c r="I48" s="2">
        <v>4046304191880</v>
      </c>
      <c r="J48" s="21">
        <v>13.9</v>
      </c>
      <c r="L48" s="63">
        <f t="shared" si="0"/>
        <v>33.35</v>
      </c>
      <c r="M48" t="s">
        <v>52</v>
      </c>
      <c r="P48" s="16">
        <f t="shared" si="7"/>
        <v>23.344999999999999</v>
      </c>
      <c r="Q48" s="5">
        <f t="shared" si="1"/>
        <v>0</v>
      </c>
      <c r="R48" s="21">
        <f t="shared" si="2"/>
        <v>9.4449999999999985</v>
      </c>
    </row>
    <row r="49" spans="1:18" x14ac:dyDescent="0.25">
      <c r="A49" t="s">
        <v>4586</v>
      </c>
      <c r="B49" s="3" t="s">
        <v>106</v>
      </c>
      <c r="C49" t="s">
        <v>107</v>
      </c>
      <c r="D49" t="str">
        <f t="shared" si="6"/>
        <v>100% Virgin wool (organic)</v>
      </c>
      <c r="E49" t="str">
        <f t="shared" si="3"/>
        <v>saffron mélange  (018E )</v>
      </c>
      <c r="F49" s="1" t="s">
        <v>50</v>
      </c>
      <c r="G49" s="1" t="s">
        <v>51</v>
      </c>
      <c r="H49" s="3" t="s">
        <v>4506</v>
      </c>
      <c r="I49" s="2">
        <v>4046304251041</v>
      </c>
      <c r="J49" s="21">
        <v>28.2</v>
      </c>
      <c r="L49" s="63">
        <f t="shared" si="0"/>
        <v>67.7</v>
      </c>
      <c r="M49" t="s">
        <v>52</v>
      </c>
      <c r="P49" s="15">
        <f>L49*(1-$P$3)</f>
        <v>44.005000000000003</v>
      </c>
      <c r="Q49" s="5">
        <f t="shared" si="1"/>
        <v>0</v>
      </c>
      <c r="R49" s="21">
        <f t="shared" si="2"/>
        <v>15.805000000000003</v>
      </c>
    </row>
    <row r="50" spans="1:18" x14ac:dyDescent="0.25">
      <c r="A50" t="s">
        <v>4586</v>
      </c>
      <c r="B50" s="3" t="s">
        <v>108</v>
      </c>
      <c r="C50" t="s">
        <v>109</v>
      </c>
      <c r="D50" t="str">
        <f t="shared" si="6"/>
        <v>100% Virgin wool (organic)</v>
      </c>
      <c r="E50" t="str">
        <f t="shared" si="3"/>
        <v>saffron mélange  (018E )</v>
      </c>
      <c r="F50" s="1" t="s">
        <v>50</v>
      </c>
      <c r="G50" s="1" t="s">
        <v>51</v>
      </c>
      <c r="H50" s="3" t="s">
        <v>4507</v>
      </c>
      <c r="I50" s="2">
        <v>4046304251058</v>
      </c>
      <c r="J50" s="21">
        <v>30.2</v>
      </c>
      <c r="L50" s="63">
        <f t="shared" si="0"/>
        <v>72.5</v>
      </c>
      <c r="M50" t="s">
        <v>52</v>
      </c>
      <c r="P50" s="15">
        <f t="shared" ref="P50:P56" si="8">L50*(1-$P$3)</f>
        <v>47.125</v>
      </c>
      <c r="Q50" s="5">
        <f t="shared" si="1"/>
        <v>0</v>
      </c>
      <c r="R50" s="21">
        <f t="shared" si="2"/>
        <v>16.925000000000001</v>
      </c>
    </row>
    <row r="51" spans="1:18" x14ac:dyDescent="0.25">
      <c r="A51" t="s">
        <v>4586</v>
      </c>
      <c r="B51" s="3" t="s">
        <v>110</v>
      </c>
      <c r="C51" t="s">
        <v>111</v>
      </c>
      <c r="D51" t="str">
        <f t="shared" si="6"/>
        <v>100% Virgin wool (organic)</v>
      </c>
      <c r="E51" t="str">
        <f t="shared" si="3"/>
        <v>saffron mélange  (018E )</v>
      </c>
      <c r="F51" s="1" t="s">
        <v>50</v>
      </c>
      <c r="G51" s="1" t="s">
        <v>51</v>
      </c>
      <c r="H51" s="3" t="s">
        <v>4508</v>
      </c>
      <c r="I51" s="2">
        <v>4046304251065</v>
      </c>
      <c r="J51" s="21">
        <v>31.6</v>
      </c>
      <c r="L51" s="63">
        <f t="shared" si="0"/>
        <v>75.849999999999994</v>
      </c>
      <c r="M51" t="s">
        <v>52</v>
      </c>
      <c r="P51" s="15">
        <f t="shared" si="8"/>
        <v>49.302499999999995</v>
      </c>
      <c r="Q51" s="5">
        <f t="shared" si="1"/>
        <v>0</v>
      </c>
      <c r="R51" s="21">
        <f t="shared" si="2"/>
        <v>17.702499999999993</v>
      </c>
    </row>
    <row r="52" spans="1:18" x14ac:dyDescent="0.25">
      <c r="A52" t="s">
        <v>4586</v>
      </c>
      <c r="B52" s="3" t="s">
        <v>112</v>
      </c>
      <c r="C52" t="s">
        <v>113</v>
      </c>
      <c r="D52" t="str">
        <f t="shared" si="6"/>
        <v>100% Virgin wool (organic)</v>
      </c>
      <c r="E52" t="str">
        <f t="shared" si="3"/>
        <v>saffron mélange  (018E )</v>
      </c>
      <c r="F52" s="1" t="s">
        <v>50</v>
      </c>
      <c r="G52" s="1" t="s">
        <v>51</v>
      </c>
      <c r="H52" s="3" t="s">
        <v>4509</v>
      </c>
      <c r="I52" s="2">
        <v>4046304251072</v>
      </c>
      <c r="J52" s="21">
        <v>33</v>
      </c>
      <c r="L52" s="63">
        <f t="shared" si="0"/>
        <v>79.2</v>
      </c>
      <c r="M52" t="s">
        <v>52</v>
      </c>
      <c r="P52" s="15">
        <f t="shared" si="8"/>
        <v>51.480000000000004</v>
      </c>
      <c r="Q52" s="5">
        <f t="shared" si="1"/>
        <v>0</v>
      </c>
      <c r="R52" s="21">
        <f t="shared" si="2"/>
        <v>18.480000000000004</v>
      </c>
    </row>
    <row r="53" spans="1:18" x14ac:dyDescent="0.25">
      <c r="A53" t="s">
        <v>4586</v>
      </c>
      <c r="B53" s="3" t="s">
        <v>114</v>
      </c>
      <c r="C53" t="s">
        <v>115</v>
      </c>
      <c r="D53" t="str">
        <f t="shared" si="6"/>
        <v>100% Virgin wool (organic)</v>
      </c>
      <c r="E53" t="str">
        <f t="shared" si="3"/>
        <v>slate  (98 )</v>
      </c>
      <c r="F53" s="1">
        <v>98</v>
      </c>
      <c r="G53" s="1" t="s">
        <v>61</v>
      </c>
      <c r="H53" s="3" t="s">
        <v>4506</v>
      </c>
      <c r="I53" s="2">
        <v>4046304241240</v>
      </c>
      <c r="J53" s="21">
        <v>28.2</v>
      </c>
      <c r="L53" s="63">
        <f t="shared" si="0"/>
        <v>67.7</v>
      </c>
      <c r="M53" t="s">
        <v>52</v>
      </c>
      <c r="P53" s="15">
        <f t="shared" si="8"/>
        <v>44.005000000000003</v>
      </c>
      <c r="Q53" s="5">
        <f t="shared" si="1"/>
        <v>0</v>
      </c>
      <c r="R53" s="21">
        <f t="shared" si="2"/>
        <v>15.805000000000003</v>
      </c>
    </row>
    <row r="54" spans="1:18" x14ac:dyDescent="0.25">
      <c r="A54" t="s">
        <v>4586</v>
      </c>
      <c r="B54" s="3" t="s">
        <v>116</v>
      </c>
      <c r="C54" t="s">
        <v>117</v>
      </c>
      <c r="D54" t="str">
        <f t="shared" si="6"/>
        <v>100% Virgin wool (organic)</v>
      </c>
      <c r="E54" t="str">
        <f t="shared" si="3"/>
        <v>slate  (98 )</v>
      </c>
      <c r="F54" s="1">
        <v>98</v>
      </c>
      <c r="G54" s="1" t="s">
        <v>61</v>
      </c>
      <c r="H54" s="3" t="s">
        <v>4507</v>
      </c>
      <c r="I54" s="2">
        <v>4046304241257</v>
      </c>
      <c r="J54" s="21">
        <v>30.2</v>
      </c>
      <c r="L54" s="63">
        <f t="shared" si="0"/>
        <v>72.5</v>
      </c>
      <c r="M54" t="s">
        <v>52</v>
      </c>
      <c r="P54" s="15">
        <f t="shared" si="8"/>
        <v>47.125</v>
      </c>
      <c r="Q54" s="5">
        <f t="shared" si="1"/>
        <v>0</v>
      </c>
      <c r="R54" s="21">
        <f t="shared" si="2"/>
        <v>16.925000000000001</v>
      </c>
    </row>
    <row r="55" spans="1:18" x14ac:dyDescent="0.25">
      <c r="A55" t="s">
        <v>4586</v>
      </c>
      <c r="B55" s="3" t="s">
        <v>118</v>
      </c>
      <c r="C55" t="s">
        <v>119</v>
      </c>
      <c r="D55" t="str">
        <f t="shared" si="6"/>
        <v>100% Virgin wool (organic)</v>
      </c>
      <c r="E55" t="str">
        <f t="shared" si="3"/>
        <v>slate  (98 )</v>
      </c>
      <c r="F55" s="1">
        <v>98</v>
      </c>
      <c r="G55" s="1" t="s">
        <v>61</v>
      </c>
      <c r="H55" s="3" t="s">
        <v>4508</v>
      </c>
      <c r="I55" s="2">
        <v>4046304241264</v>
      </c>
      <c r="J55" s="21">
        <v>31.6</v>
      </c>
      <c r="L55" s="63">
        <f t="shared" si="0"/>
        <v>75.849999999999994</v>
      </c>
      <c r="M55" t="s">
        <v>52</v>
      </c>
      <c r="P55" s="15">
        <f t="shared" si="8"/>
        <v>49.302499999999995</v>
      </c>
      <c r="Q55" s="5">
        <f t="shared" si="1"/>
        <v>0</v>
      </c>
      <c r="R55" s="21">
        <f t="shared" si="2"/>
        <v>17.702499999999993</v>
      </c>
    </row>
    <row r="56" spans="1:18" x14ac:dyDescent="0.25">
      <c r="A56" t="s">
        <v>4586</v>
      </c>
      <c r="B56" s="3" t="s">
        <v>120</v>
      </c>
      <c r="C56" t="s">
        <v>121</v>
      </c>
      <c r="D56" t="str">
        <f t="shared" si="6"/>
        <v>100% Virgin wool (organic)</v>
      </c>
      <c r="E56" t="str">
        <f t="shared" si="3"/>
        <v>slate  (98 )</v>
      </c>
      <c r="F56" s="1">
        <v>98</v>
      </c>
      <c r="G56" s="1" t="s">
        <v>61</v>
      </c>
      <c r="H56" s="3" t="s">
        <v>4509</v>
      </c>
      <c r="I56" s="2">
        <v>4046304241271</v>
      </c>
      <c r="J56" s="21">
        <v>33</v>
      </c>
      <c r="L56" s="63">
        <f t="shared" si="0"/>
        <v>79.2</v>
      </c>
      <c r="M56" t="s">
        <v>52</v>
      </c>
      <c r="P56" s="15">
        <f t="shared" si="8"/>
        <v>51.480000000000004</v>
      </c>
      <c r="Q56" s="5">
        <f t="shared" si="1"/>
        <v>0</v>
      </c>
      <c r="R56" s="21">
        <f t="shared" si="2"/>
        <v>18.480000000000004</v>
      </c>
    </row>
    <row r="57" spans="1:18" x14ac:dyDescent="0.25">
      <c r="A57" t="s">
        <v>4589</v>
      </c>
      <c r="B57" s="3" t="s">
        <v>122</v>
      </c>
      <c r="C57" t="s">
        <v>123</v>
      </c>
      <c r="D57" t="str">
        <f t="shared" si="6"/>
        <v>100% Virgin wool (organic)</v>
      </c>
      <c r="E57" t="str">
        <f t="shared" si="3"/>
        <v>red mélange  (60 )</v>
      </c>
      <c r="F57" s="1">
        <v>60</v>
      </c>
      <c r="G57" s="1" t="s">
        <v>91</v>
      </c>
      <c r="H57" s="3">
        <v>104</v>
      </c>
      <c r="I57" s="2">
        <v>4046304192061</v>
      </c>
      <c r="J57" s="21">
        <v>11.85</v>
      </c>
      <c r="L57" s="63">
        <f t="shared" si="0"/>
        <v>28.449999999999996</v>
      </c>
      <c r="M57" t="s">
        <v>52</v>
      </c>
      <c r="P57" s="16">
        <f t="shared" si="7"/>
        <v>19.914999999999996</v>
      </c>
      <c r="Q57" s="5">
        <f t="shared" si="1"/>
        <v>0</v>
      </c>
      <c r="R57" s="21">
        <f t="shared" si="2"/>
        <v>8.0649999999999959</v>
      </c>
    </row>
    <row r="58" spans="1:18" x14ac:dyDescent="0.25">
      <c r="A58" t="s">
        <v>4589</v>
      </c>
      <c r="B58" s="3" t="s">
        <v>124</v>
      </c>
      <c r="C58" t="s">
        <v>125</v>
      </c>
      <c r="D58" t="str">
        <f t="shared" si="6"/>
        <v>100% Virgin wool (organic)</v>
      </c>
      <c r="E58" t="str">
        <f t="shared" si="3"/>
        <v>red mélange  (60 )</v>
      </c>
      <c r="F58" s="1">
        <v>60</v>
      </c>
      <c r="G58" s="1" t="s">
        <v>91</v>
      </c>
      <c r="H58" s="3">
        <v>116</v>
      </c>
      <c r="I58" s="2">
        <v>4046304192078</v>
      </c>
      <c r="J58" s="21">
        <v>12.55</v>
      </c>
      <c r="L58" s="63">
        <f t="shared" si="0"/>
        <v>30.099999999999998</v>
      </c>
      <c r="M58" t="s">
        <v>52</v>
      </c>
      <c r="P58" s="16">
        <f t="shared" si="7"/>
        <v>21.069999999999997</v>
      </c>
      <c r="Q58" s="5">
        <f t="shared" si="1"/>
        <v>0</v>
      </c>
      <c r="R58" s="21">
        <f t="shared" si="2"/>
        <v>8.519999999999996</v>
      </c>
    </row>
    <row r="59" spans="1:18" x14ac:dyDescent="0.25">
      <c r="A59" t="s">
        <v>4589</v>
      </c>
      <c r="B59" s="3" t="s">
        <v>126</v>
      </c>
      <c r="C59" t="s">
        <v>127</v>
      </c>
      <c r="D59" t="str">
        <f t="shared" si="6"/>
        <v>100% Virgin wool (organic)</v>
      </c>
      <c r="E59" t="str">
        <f t="shared" si="3"/>
        <v>red mélange  (60 )</v>
      </c>
      <c r="F59" s="1">
        <v>60</v>
      </c>
      <c r="G59" s="1" t="s">
        <v>91</v>
      </c>
      <c r="H59" s="3">
        <v>128</v>
      </c>
      <c r="I59" s="2">
        <v>4046304192085</v>
      </c>
      <c r="J59" s="21">
        <v>14.55</v>
      </c>
      <c r="L59" s="63">
        <f t="shared" si="0"/>
        <v>34.9</v>
      </c>
      <c r="M59" t="s">
        <v>52</v>
      </c>
      <c r="P59" s="16">
        <f t="shared" si="7"/>
        <v>24.429999999999996</v>
      </c>
      <c r="Q59" s="5">
        <f t="shared" si="1"/>
        <v>0</v>
      </c>
      <c r="R59" s="21">
        <f t="shared" si="2"/>
        <v>9.8799999999999955</v>
      </c>
    </row>
    <row r="60" spans="1:18" x14ac:dyDescent="0.25">
      <c r="A60" t="s">
        <v>4589</v>
      </c>
      <c r="B60" s="3" t="s">
        <v>128</v>
      </c>
      <c r="C60" t="s">
        <v>129</v>
      </c>
      <c r="D60" t="str">
        <f t="shared" si="6"/>
        <v>100% Virgin wool (organic)</v>
      </c>
      <c r="E60" t="str">
        <f t="shared" si="3"/>
        <v>red mélange  (60 )</v>
      </c>
      <c r="F60" s="1">
        <v>60</v>
      </c>
      <c r="G60" s="1" t="s">
        <v>91</v>
      </c>
      <c r="H60" s="3">
        <v>140</v>
      </c>
      <c r="I60" s="2">
        <v>4046304192092</v>
      </c>
      <c r="J60" s="21">
        <v>15.25</v>
      </c>
      <c r="L60" s="63">
        <f t="shared" si="0"/>
        <v>36.6</v>
      </c>
      <c r="M60" t="s">
        <v>52</v>
      </c>
      <c r="P60" s="16">
        <f t="shared" si="7"/>
        <v>25.62</v>
      </c>
      <c r="Q60" s="5">
        <f t="shared" si="1"/>
        <v>0</v>
      </c>
      <c r="R60" s="21">
        <f t="shared" si="2"/>
        <v>10.370000000000001</v>
      </c>
    </row>
    <row r="61" spans="1:18" x14ac:dyDescent="0.25">
      <c r="A61" t="s">
        <v>4589</v>
      </c>
      <c r="B61" s="3" t="s">
        <v>130</v>
      </c>
      <c r="C61" t="s">
        <v>131</v>
      </c>
      <c r="D61" t="str">
        <f t="shared" si="6"/>
        <v>100% Virgin wool (organic)</v>
      </c>
      <c r="E61" t="str">
        <f t="shared" si="3"/>
        <v>red mélange  (60 )</v>
      </c>
      <c r="F61" s="1">
        <v>60</v>
      </c>
      <c r="G61" s="1" t="s">
        <v>91</v>
      </c>
      <c r="H61" s="3">
        <v>152</v>
      </c>
      <c r="I61" s="2">
        <v>4046304192108</v>
      </c>
      <c r="J61" s="21">
        <v>15.95</v>
      </c>
      <c r="L61" s="63">
        <f t="shared" si="0"/>
        <v>38.299999999999997</v>
      </c>
      <c r="M61" t="s">
        <v>52</v>
      </c>
      <c r="P61" s="16">
        <f t="shared" si="7"/>
        <v>26.809999999999995</v>
      </c>
      <c r="Q61" s="5">
        <f t="shared" si="1"/>
        <v>0</v>
      </c>
      <c r="R61" s="21">
        <f t="shared" si="2"/>
        <v>10.859999999999996</v>
      </c>
    </row>
    <row r="62" spans="1:18" x14ac:dyDescent="0.25">
      <c r="A62" t="s">
        <v>4589</v>
      </c>
      <c r="B62" s="3" t="s">
        <v>132</v>
      </c>
      <c r="C62" t="s">
        <v>133</v>
      </c>
      <c r="D62" t="str">
        <f t="shared" si="6"/>
        <v>100% Virgin wool (organic)</v>
      </c>
      <c r="E62" t="str">
        <f t="shared" si="3"/>
        <v>red mélange  (60 )</v>
      </c>
      <c r="F62" s="1">
        <v>60</v>
      </c>
      <c r="G62" s="1" t="s">
        <v>91</v>
      </c>
      <c r="H62" s="3">
        <v>92</v>
      </c>
      <c r="I62" s="2">
        <v>4046304192054</v>
      </c>
      <c r="J62" s="21">
        <v>11.15</v>
      </c>
      <c r="L62" s="63">
        <f t="shared" si="0"/>
        <v>26.75</v>
      </c>
      <c r="M62" t="s">
        <v>52</v>
      </c>
      <c r="P62" s="16">
        <f t="shared" si="7"/>
        <v>18.724999999999998</v>
      </c>
      <c r="Q62" s="5">
        <f t="shared" si="1"/>
        <v>0</v>
      </c>
      <c r="R62" s="21">
        <f t="shared" si="2"/>
        <v>7.5749999999999975</v>
      </c>
    </row>
    <row r="63" spans="1:18" x14ac:dyDescent="0.25">
      <c r="A63" t="s">
        <v>4589</v>
      </c>
      <c r="B63" s="3" t="s">
        <v>134</v>
      </c>
      <c r="C63" t="s">
        <v>135</v>
      </c>
      <c r="D63" t="str">
        <f t="shared" si="6"/>
        <v>100% Virgin wool (organic)</v>
      </c>
      <c r="E63" t="str">
        <f t="shared" si="3"/>
        <v>blue mélange  (80 )</v>
      </c>
      <c r="F63" s="1">
        <v>80</v>
      </c>
      <c r="G63" s="1" t="s">
        <v>88</v>
      </c>
      <c r="H63" s="3">
        <v>104</v>
      </c>
      <c r="I63" s="2">
        <v>4046304192146</v>
      </c>
      <c r="J63" s="21">
        <v>11.85</v>
      </c>
      <c r="L63" s="63">
        <f t="shared" si="0"/>
        <v>28.449999999999996</v>
      </c>
      <c r="M63" t="s">
        <v>52</v>
      </c>
      <c r="P63" s="16">
        <f t="shared" si="7"/>
        <v>19.914999999999996</v>
      </c>
      <c r="Q63" s="5">
        <f t="shared" si="1"/>
        <v>0</v>
      </c>
      <c r="R63" s="21">
        <f t="shared" si="2"/>
        <v>8.0649999999999959</v>
      </c>
    </row>
    <row r="64" spans="1:18" x14ac:dyDescent="0.25">
      <c r="A64" t="s">
        <v>4589</v>
      </c>
      <c r="B64" s="3" t="s">
        <v>136</v>
      </c>
      <c r="C64" t="s">
        <v>137</v>
      </c>
      <c r="D64" t="str">
        <f t="shared" si="6"/>
        <v>100% Virgin wool (organic)</v>
      </c>
      <c r="E64" t="str">
        <f t="shared" si="3"/>
        <v>blue mélange  (80 )</v>
      </c>
      <c r="F64" s="1">
        <v>80</v>
      </c>
      <c r="G64" s="1" t="s">
        <v>88</v>
      </c>
      <c r="H64" s="3">
        <v>116</v>
      </c>
      <c r="I64" s="2">
        <v>4046304192153</v>
      </c>
      <c r="J64" s="21">
        <v>12.55</v>
      </c>
      <c r="L64" s="63">
        <f t="shared" si="0"/>
        <v>30.099999999999998</v>
      </c>
      <c r="M64" t="s">
        <v>52</v>
      </c>
      <c r="P64" s="16">
        <f t="shared" si="7"/>
        <v>21.069999999999997</v>
      </c>
      <c r="Q64" s="5">
        <f t="shared" si="1"/>
        <v>0</v>
      </c>
      <c r="R64" s="21">
        <f t="shared" si="2"/>
        <v>8.519999999999996</v>
      </c>
    </row>
    <row r="65" spans="1:18" x14ac:dyDescent="0.25">
      <c r="A65" t="s">
        <v>4589</v>
      </c>
      <c r="B65" s="3" t="s">
        <v>138</v>
      </c>
      <c r="C65" t="s">
        <v>139</v>
      </c>
      <c r="D65" t="str">
        <f t="shared" si="6"/>
        <v>100% Virgin wool (organic)</v>
      </c>
      <c r="E65" t="str">
        <f t="shared" si="3"/>
        <v>blue mélange  (80 )</v>
      </c>
      <c r="F65" s="1">
        <v>80</v>
      </c>
      <c r="G65" s="1" t="s">
        <v>88</v>
      </c>
      <c r="H65" s="3">
        <v>128</v>
      </c>
      <c r="I65" s="2">
        <v>4046304192160</v>
      </c>
      <c r="J65" s="21">
        <v>14.55</v>
      </c>
      <c r="L65" s="63">
        <f t="shared" si="0"/>
        <v>34.9</v>
      </c>
      <c r="M65" t="s">
        <v>52</v>
      </c>
      <c r="P65" s="16">
        <f t="shared" si="7"/>
        <v>24.429999999999996</v>
      </c>
      <c r="Q65" s="5">
        <f t="shared" si="1"/>
        <v>0</v>
      </c>
      <c r="R65" s="21">
        <f t="shared" si="2"/>
        <v>9.8799999999999955</v>
      </c>
    </row>
    <row r="66" spans="1:18" x14ac:dyDescent="0.25">
      <c r="A66" t="s">
        <v>4589</v>
      </c>
      <c r="B66" s="3" t="s">
        <v>140</v>
      </c>
      <c r="C66" t="s">
        <v>141</v>
      </c>
      <c r="D66" t="str">
        <f t="shared" si="6"/>
        <v>100% Virgin wool (organic)</v>
      </c>
      <c r="E66" t="str">
        <f t="shared" si="3"/>
        <v>blue mélange  (80 )</v>
      </c>
      <c r="F66" s="1">
        <v>80</v>
      </c>
      <c r="G66" s="1" t="s">
        <v>88</v>
      </c>
      <c r="H66" s="3">
        <v>140</v>
      </c>
      <c r="I66" s="2">
        <v>4046304192177</v>
      </c>
      <c r="J66" s="21">
        <v>15.25</v>
      </c>
      <c r="L66" s="63">
        <f t="shared" si="0"/>
        <v>36.6</v>
      </c>
      <c r="M66" t="s">
        <v>52</v>
      </c>
      <c r="P66" s="16">
        <f t="shared" si="7"/>
        <v>25.62</v>
      </c>
      <c r="Q66" s="5">
        <f t="shared" si="1"/>
        <v>0</v>
      </c>
      <c r="R66" s="21">
        <f t="shared" si="2"/>
        <v>10.370000000000001</v>
      </c>
    </row>
    <row r="67" spans="1:18" x14ac:dyDescent="0.25">
      <c r="A67" t="s">
        <v>4589</v>
      </c>
      <c r="B67" s="3" t="s">
        <v>142</v>
      </c>
      <c r="C67" t="s">
        <v>143</v>
      </c>
      <c r="D67" t="str">
        <f t="shared" si="6"/>
        <v>100% Virgin wool (organic)</v>
      </c>
      <c r="E67" t="str">
        <f t="shared" si="3"/>
        <v>blue mélange  (80 )</v>
      </c>
      <c r="F67" s="1">
        <v>80</v>
      </c>
      <c r="G67" s="1" t="s">
        <v>88</v>
      </c>
      <c r="H67" s="3">
        <v>152</v>
      </c>
      <c r="I67" s="2">
        <v>4046304192184</v>
      </c>
      <c r="J67" s="21">
        <v>15.95</v>
      </c>
      <c r="L67" s="63">
        <f t="shared" si="0"/>
        <v>38.299999999999997</v>
      </c>
      <c r="M67" t="s">
        <v>52</v>
      </c>
      <c r="P67" s="16">
        <f t="shared" si="7"/>
        <v>26.809999999999995</v>
      </c>
      <c r="Q67" s="5">
        <f t="shared" si="1"/>
        <v>0</v>
      </c>
      <c r="R67" s="21">
        <f t="shared" si="2"/>
        <v>10.859999999999996</v>
      </c>
    </row>
    <row r="68" spans="1:18" x14ac:dyDescent="0.25">
      <c r="A68" t="s">
        <v>4589</v>
      </c>
      <c r="B68" s="3" t="s">
        <v>144</v>
      </c>
      <c r="C68" t="s">
        <v>145</v>
      </c>
      <c r="D68" t="str">
        <f t="shared" si="6"/>
        <v>100% Virgin wool (organic)</v>
      </c>
      <c r="E68" t="str">
        <f t="shared" si="3"/>
        <v>blue mélange  (80 )</v>
      </c>
      <c r="F68" s="1">
        <v>80</v>
      </c>
      <c r="G68" s="1" t="s">
        <v>88</v>
      </c>
      <c r="H68" s="3">
        <v>92</v>
      </c>
      <c r="I68" s="2">
        <v>4046304192139</v>
      </c>
      <c r="J68" s="21">
        <v>11.15</v>
      </c>
      <c r="L68" s="63">
        <f t="shared" si="0"/>
        <v>26.75</v>
      </c>
      <c r="M68" t="s">
        <v>52</v>
      </c>
      <c r="P68" s="16">
        <f t="shared" si="7"/>
        <v>18.724999999999998</v>
      </c>
      <c r="Q68" s="5">
        <f t="shared" si="1"/>
        <v>0</v>
      </c>
      <c r="R68" s="21">
        <f t="shared" si="2"/>
        <v>7.5749999999999975</v>
      </c>
    </row>
    <row r="69" spans="1:18" x14ac:dyDescent="0.25">
      <c r="A69" t="s">
        <v>4589</v>
      </c>
      <c r="B69" s="3" t="s">
        <v>146</v>
      </c>
      <c r="C69" t="s">
        <v>147</v>
      </c>
      <c r="D69" t="str">
        <f t="shared" si="6"/>
        <v>100% Virgin wool (organic)</v>
      </c>
      <c r="E69" t="str">
        <f t="shared" si="3"/>
        <v>natural  (1 )</v>
      </c>
      <c r="F69" s="1">
        <v>1</v>
      </c>
      <c r="G69" s="1" t="s">
        <v>6</v>
      </c>
      <c r="H69" s="3">
        <v>104</v>
      </c>
      <c r="I69" s="2">
        <v>4046304023631</v>
      </c>
      <c r="J69" s="21">
        <v>12.9</v>
      </c>
      <c r="L69" s="63">
        <f t="shared" ref="L69:L132" si="9">ROUND((J69*2.4)/50,3)*50</f>
        <v>30.95</v>
      </c>
      <c r="M69" t="s">
        <v>52</v>
      </c>
      <c r="P69" s="16">
        <f t="shared" si="7"/>
        <v>21.664999999999999</v>
      </c>
      <c r="Q69" s="5">
        <f t="shared" si="1"/>
        <v>0</v>
      </c>
      <c r="R69" s="21">
        <f t="shared" si="2"/>
        <v>8.7649999999999988</v>
      </c>
    </row>
    <row r="70" spans="1:18" x14ac:dyDescent="0.25">
      <c r="A70" t="s">
        <v>4589</v>
      </c>
      <c r="B70" s="3" t="s">
        <v>148</v>
      </c>
      <c r="C70" t="s">
        <v>149</v>
      </c>
      <c r="D70" t="str">
        <f t="shared" si="6"/>
        <v>100% Virgin wool (organic)</v>
      </c>
      <c r="E70" t="str">
        <f t="shared" ref="E70:E133" si="10">G70&amp;" "&amp;" (" &amp;F70&amp;" )"</f>
        <v>natural  (1 )</v>
      </c>
      <c r="F70" s="1">
        <v>1</v>
      </c>
      <c r="G70" s="1" t="s">
        <v>6</v>
      </c>
      <c r="H70" s="3">
        <v>116</v>
      </c>
      <c r="I70" s="2">
        <v>4046304023648</v>
      </c>
      <c r="J70" s="21">
        <v>13.3</v>
      </c>
      <c r="L70" s="63">
        <f t="shared" si="9"/>
        <v>31.900000000000002</v>
      </c>
      <c r="M70" t="s">
        <v>52</v>
      </c>
      <c r="P70" s="16">
        <f t="shared" si="7"/>
        <v>22.330000000000002</v>
      </c>
      <c r="Q70" s="5">
        <f t="shared" ref="Q70:Q133" si="11">K70*P70</f>
        <v>0</v>
      </c>
      <c r="R70" s="21">
        <f t="shared" ref="R70:R133" si="12">P70-J70</f>
        <v>9.0300000000000011</v>
      </c>
    </row>
    <row r="71" spans="1:18" x14ac:dyDescent="0.25">
      <c r="A71" t="s">
        <v>4589</v>
      </c>
      <c r="B71" s="3" t="s">
        <v>150</v>
      </c>
      <c r="C71" t="s">
        <v>151</v>
      </c>
      <c r="D71" t="str">
        <f t="shared" si="6"/>
        <v>100% Virgin wool (organic)</v>
      </c>
      <c r="E71" t="str">
        <f t="shared" si="10"/>
        <v>natural  (1 )</v>
      </c>
      <c r="F71" s="1">
        <v>1</v>
      </c>
      <c r="G71" s="1" t="s">
        <v>6</v>
      </c>
      <c r="H71" s="3">
        <v>128</v>
      </c>
      <c r="I71" s="2">
        <v>4046304023655</v>
      </c>
      <c r="J71" s="21">
        <v>14.4</v>
      </c>
      <c r="L71" s="63">
        <f t="shared" si="9"/>
        <v>34.549999999999997</v>
      </c>
      <c r="M71" t="s">
        <v>52</v>
      </c>
      <c r="P71" s="16">
        <f t="shared" si="7"/>
        <v>24.184999999999995</v>
      </c>
      <c r="Q71" s="5">
        <f t="shared" si="11"/>
        <v>0</v>
      </c>
      <c r="R71" s="21">
        <f t="shared" si="12"/>
        <v>9.7849999999999948</v>
      </c>
    </row>
    <row r="72" spans="1:18" x14ac:dyDescent="0.25">
      <c r="A72" t="s">
        <v>4589</v>
      </c>
      <c r="B72" s="3" t="s">
        <v>152</v>
      </c>
      <c r="C72" t="s">
        <v>153</v>
      </c>
      <c r="D72" t="str">
        <f t="shared" si="6"/>
        <v>100% Virgin wool (organic)</v>
      </c>
      <c r="E72" t="str">
        <f t="shared" si="10"/>
        <v>natural  (1 )</v>
      </c>
      <c r="F72" s="1">
        <v>1</v>
      </c>
      <c r="G72" s="1" t="s">
        <v>6</v>
      </c>
      <c r="H72" s="3">
        <v>140</v>
      </c>
      <c r="I72" s="2">
        <v>4046304023662</v>
      </c>
      <c r="J72" s="21">
        <v>15</v>
      </c>
      <c r="L72" s="63">
        <f t="shared" si="9"/>
        <v>36</v>
      </c>
      <c r="M72" t="s">
        <v>52</v>
      </c>
      <c r="P72" s="16">
        <f t="shared" si="7"/>
        <v>25.2</v>
      </c>
      <c r="Q72" s="5">
        <f t="shared" si="11"/>
        <v>0</v>
      </c>
      <c r="R72" s="21">
        <f t="shared" si="12"/>
        <v>10.199999999999999</v>
      </c>
    </row>
    <row r="73" spans="1:18" x14ac:dyDescent="0.25">
      <c r="A73" t="s">
        <v>4589</v>
      </c>
      <c r="B73" s="3" t="s">
        <v>154</v>
      </c>
      <c r="C73" t="s">
        <v>155</v>
      </c>
      <c r="D73" t="str">
        <f t="shared" si="6"/>
        <v>100% Virgin wool (organic)</v>
      </c>
      <c r="E73" t="str">
        <f t="shared" si="10"/>
        <v>natural  (1 )</v>
      </c>
      <c r="F73" s="1">
        <v>1</v>
      </c>
      <c r="G73" s="1" t="s">
        <v>6</v>
      </c>
      <c r="H73" s="3">
        <v>152</v>
      </c>
      <c r="I73" s="2">
        <v>4046304023679</v>
      </c>
      <c r="J73" s="21">
        <v>15.6</v>
      </c>
      <c r="L73" s="63">
        <f t="shared" si="9"/>
        <v>37.450000000000003</v>
      </c>
      <c r="M73" t="s">
        <v>52</v>
      </c>
      <c r="P73" s="16">
        <f t="shared" si="7"/>
        <v>26.215</v>
      </c>
      <c r="Q73" s="5">
        <f t="shared" si="11"/>
        <v>0</v>
      </c>
      <c r="R73" s="21">
        <f t="shared" si="12"/>
        <v>10.615</v>
      </c>
    </row>
    <row r="74" spans="1:18" x14ac:dyDescent="0.25">
      <c r="A74" t="s">
        <v>4589</v>
      </c>
      <c r="B74" s="3" t="s">
        <v>156</v>
      </c>
      <c r="C74" t="s">
        <v>157</v>
      </c>
      <c r="D74" t="str">
        <f t="shared" si="6"/>
        <v>100% Virgin wool (organic)</v>
      </c>
      <c r="E74" t="str">
        <f t="shared" si="10"/>
        <v>natural  (1 )</v>
      </c>
      <c r="F74" s="1">
        <v>1</v>
      </c>
      <c r="G74" s="1" t="s">
        <v>6</v>
      </c>
      <c r="H74" s="3">
        <v>92</v>
      </c>
      <c r="I74" s="2">
        <v>4046304023624</v>
      </c>
      <c r="J74" s="21">
        <v>12.5</v>
      </c>
      <c r="L74" s="63">
        <f t="shared" si="9"/>
        <v>30</v>
      </c>
      <c r="M74" t="s">
        <v>52</v>
      </c>
      <c r="P74" s="16">
        <f t="shared" si="7"/>
        <v>21</v>
      </c>
      <c r="Q74" s="5">
        <f t="shared" si="11"/>
        <v>0</v>
      </c>
      <c r="R74" s="21">
        <f t="shared" si="12"/>
        <v>8.5</v>
      </c>
    </row>
    <row r="75" spans="1:18" x14ac:dyDescent="0.25">
      <c r="A75" t="s">
        <v>4589</v>
      </c>
      <c r="B75" s="3" t="s">
        <v>158</v>
      </c>
      <c r="C75" t="s">
        <v>159</v>
      </c>
      <c r="D75" t="str">
        <f t="shared" si="6"/>
        <v>100% Virgin wool (organic)</v>
      </c>
      <c r="E75" t="str">
        <f t="shared" si="10"/>
        <v>natural  (1 )</v>
      </c>
      <c r="F75" s="1">
        <v>1</v>
      </c>
      <c r="G75" s="1" t="s">
        <v>6</v>
      </c>
      <c r="H75" s="3">
        <v>104</v>
      </c>
      <c r="I75" s="2">
        <v>4046304269565</v>
      </c>
      <c r="J75" s="21">
        <v>11</v>
      </c>
      <c r="L75" s="63">
        <f t="shared" si="9"/>
        <v>26.400000000000002</v>
      </c>
      <c r="M75" t="s">
        <v>52</v>
      </c>
      <c r="P75" s="16">
        <f t="shared" si="7"/>
        <v>18.48</v>
      </c>
      <c r="Q75" s="5">
        <f t="shared" si="11"/>
        <v>0</v>
      </c>
      <c r="R75" s="21">
        <f t="shared" si="12"/>
        <v>7.48</v>
      </c>
    </row>
    <row r="76" spans="1:18" x14ac:dyDescent="0.25">
      <c r="A76" t="s">
        <v>4589</v>
      </c>
      <c r="B76" s="3" t="s">
        <v>160</v>
      </c>
      <c r="C76" t="s">
        <v>161</v>
      </c>
      <c r="D76" t="str">
        <f t="shared" si="6"/>
        <v>100% Virgin wool (organic)</v>
      </c>
      <c r="E76" t="str">
        <f t="shared" si="10"/>
        <v>natural  (1 )</v>
      </c>
      <c r="F76" s="1">
        <v>1</v>
      </c>
      <c r="G76" s="1" t="s">
        <v>6</v>
      </c>
      <c r="H76" s="3">
        <v>116</v>
      </c>
      <c r="I76" s="2">
        <v>4046304269572</v>
      </c>
      <c r="J76" s="21">
        <v>11.6</v>
      </c>
      <c r="L76" s="63">
        <f t="shared" si="9"/>
        <v>27.85</v>
      </c>
      <c r="M76" t="s">
        <v>52</v>
      </c>
      <c r="P76" s="16">
        <f t="shared" si="7"/>
        <v>19.495000000000001</v>
      </c>
      <c r="Q76" s="5">
        <f t="shared" si="11"/>
        <v>0</v>
      </c>
      <c r="R76" s="21">
        <f t="shared" si="12"/>
        <v>7.8950000000000014</v>
      </c>
    </row>
    <row r="77" spans="1:18" x14ac:dyDescent="0.25">
      <c r="A77" t="s">
        <v>4589</v>
      </c>
      <c r="B77" s="3" t="s">
        <v>162</v>
      </c>
      <c r="C77" t="s">
        <v>163</v>
      </c>
      <c r="D77" t="str">
        <f t="shared" si="6"/>
        <v>100% Virgin wool (organic)</v>
      </c>
      <c r="E77" t="str">
        <f t="shared" si="10"/>
        <v>natural  (1 )</v>
      </c>
      <c r="F77" s="1">
        <v>1</v>
      </c>
      <c r="G77" s="1" t="s">
        <v>6</v>
      </c>
      <c r="H77" s="3">
        <v>128</v>
      </c>
      <c r="I77" s="2">
        <v>4046304269589</v>
      </c>
      <c r="J77" s="21">
        <v>12.2</v>
      </c>
      <c r="L77" s="63">
        <f t="shared" si="9"/>
        <v>29.299999999999997</v>
      </c>
      <c r="M77" t="s">
        <v>52</v>
      </c>
      <c r="P77" s="16">
        <f t="shared" si="7"/>
        <v>20.509999999999998</v>
      </c>
      <c r="Q77" s="5">
        <f t="shared" si="11"/>
        <v>0</v>
      </c>
      <c r="R77" s="21">
        <f t="shared" si="12"/>
        <v>8.3099999999999987</v>
      </c>
    </row>
    <row r="78" spans="1:18" x14ac:dyDescent="0.25">
      <c r="A78" t="s">
        <v>4589</v>
      </c>
      <c r="B78" s="3" t="s">
        <v>164</v>
      </c>
      <c r="C78" t="s">
        <v>165</v>
      </c>
      <c r="D78" t="str">
        <f t="shared" si="6"/>
        <v>100% Virgin wool (organic)</v>
      </c>
      <c r="E78" t="str">
        <f t="shared" si="10"/>
        <v>natural  (1 )</v>
      </c>
      <c r="F78" s="1">
        <v>1</v>
      </c>
      <c r="G78" s="1" t="s">
        <v>6</v>
      </c>
      <c r="H78" s="3">
        <v>140</v>
      </c>
      <c r="I78" s="2">
        <v>4046304269596</v>
      </c>
      <c r="J78" s="21">
        <v>12.8</v>
      </c>
      <c r="L78" s="63">
        <f t="shared" si="9"/>
        <v>30.7</v>
      </c>
      <c r="M78" t="s">
        <v>52</v>
      </c>
      <c r="P78" s="16">
        <f t="shared" si="7"/>
        <v>21.49</v>
      </c>
      <c r="Q78" s="5">
        <f t="shared" si="11"/>
        <v>0</v>
      </c>
      <c r="R78" s="21">
        <f t="shared" si="12"/>
        <v>8.6899999999999977</v>
      </c>
    </row>
    <row r="79" spans="1:18" x14ac:dyDescent="0.25">
      <c r="A79" t="s">
        <v>4589</v>
      </c>
      <c r="B79" s="3" t="s">
        <v>166</v>
      </c>
      <c r="C79" t="s">
        <v>167</v>
      </c>
      <c r="D79" t="str">
        <f t="shared" si="6"/>
        <v>100% Virgin wool (organic)</v>
      </c>
      <c r="E79" t="str">
        <f t="shared" si="10"/>
        <v>natural  (1 )</v>
      </c>
      <c r="F79" s="1">
        <v>1</v>
      </c>
      <c r="G79" s="1" t="s">
        <v>6</v>
      </c>
      <c r="H79" s="3">
        <v>152</v>
      </c>
      <c r="I79" s="2">
        <v>4046304269602</v>
      </c>
      <c r="J79" s="21">
        <v>13.4</v>
      </c>
      <c r="L79" s="63">
        <f t="shared" si="9"/>
        <v>32.15</v>
      </c>
      <c r="M79" t="s">
        <v>52</v>
      </c>
      <c r="P79" s="16">
        <f t="shared" si="7"/>
        <v>22.504999999999999</v>
      </c>
      <c r="Q79" s="5">
        <f t="shared" si="11"/>
        <v>0</v>
      </c>
      <c r="R79" s="21">
        <f t="shared" si="12"/>
        <v>9.1049999999999986</v>
      </c>
    </row>
    <row r="80" spans="1:18" x14ac:dyDescent="0.25">
      <c r="A80" t="s">
        <v>4589</v>
      </c>
      <c r="B80" s="3" t="s">
        <v>168</v>
      </c>
      <c r="C80" t="s">
        <v>169</v>
      </c>
      <c r="D80" t="str">
        <f t="shared" si="6"/>
        <v>100% Virgin wool (organic)</v>
      </c>
      <c r="E80" t="str">
        <f t="shared" si="10"/>
        <v>natural  (1 )</v>
      </c>
      <c r="F80" s="1">
        <v>1</v>
      </c>
      <c r="G80" s="1" t="s">
        <v>6</v>
      </c>
      <c r="H80" s="3">
        <v>92</v>
      </c>
      <c r="I80" s="2">
        <v>4046304269558</v>
      </c>
      <c r="J80" s="21">
        <v>10.4</v>
      </c>
      <c r="L80" s="63">
        <f t="shared" si="9"/>
        <v>24.95</v>
      </c>
      <c r="M80" t="s">
        <v>52</v>
      </c>
      <c r="P80" s="16">
        <f t="shared" si="7"/>
        <v>17.465</v>
      </c>
      <c r="Q80" s="5">
        <f t="shared" si="11"/>
        <v>0</v>
      </c>
      <c r="R80" s="21">
        <f t="shared" si="12"/>
        <v>7.0649999999999995</v>
      </c>
    </row>
    <row r="81" spans="1:18" x14ac:dyDescent="0.25">
      <c r="A81" t="s">
        <v>4587</v>
      </c>
      <c r="B81" s="3" t="s">
        <v>170</v>
      </c>
      <c r="C81" t="s">
        <v>171</v>
      </c>
      <c r="D81" t="str">
        <f t="shared" si="6"/>
        <v>100% Virgin wool (organic)</v>
      </c>
      <c r="E81" t="str">
        <f t="shared" si="10"/>
        <v>natural  (1 )</v>
      </c>
      <c r="F81" s="1">
        <v>1</v>
      </c>
      <c r="G81" s="1" t="s">
        <v>6</v>
      </c>
      <c r="H81" s="3" t="s">
        <v>4509</v>
      </c>
      <c r="I81" s="2">
        <v>4046304023723</v>
      </c>
      <c r="J81" s="21">
        <v>18.350000000000001</v>
      </c>
      <c r="L81" s="63">
        <f t="shared" si="9"/>
        <v>44.05</v>
      </c>
      <c r="M81" t="s">
        <v>52</v>
      </c>
      <c r="P81" s="16">
        <f t="shared" si="7"/>
        <v>30.834999999999997</v>
      </c>
      <c r="Q81" s="5">
        <f t="shared" si="11"/>
        <v>0</v>
      </c>
      <c r="R81" s="21">
        <f t="shared" si="12"/>
        <v>12.484999999999996</v>
      </c>
    </row>
    <row r="82" spans="1:18" x14ac:dyDescent="0.25">
      <c r="A82" t="s">
        <v>4587</v>
      </c>
      <c r="B82" s="3" t="s">
        <v>172</v>
      </c>
      <c r="C82" t="s">
        <v>173</v>
      </c>
      <c r="D82" t="str">
        <f t="shared" si="6"/>
        <v>100% Virgin wool (organic)</v>
      </c>
      <c r="E82" t="str">
        <f t="shared" si="10"/>
        <v>natural  (1 )</v>
      </c>
      <c r="F82" s="1">
        <v>1</v>
      </c>
      <c r="G82" s="1" t="s">
        <v>6</v>
      </c>
      <c r="H82" s="3" t="s">
        <v>4510</v>
      </c>
      <c r="I82" s="2">
        <v>4046304023730</v>
      </c>
      <c r="J82" s="21">
        <v>19.350000000000001</v>
      </c>
      <c r="L82" s="63">
        <f t="shared" si="9"/>
        <v>46.45</v>
      </c>
      <c r="M82" t="s">
        <v>52</v>
      </c>
      <c r="P82" s="16">
        <f t="shared" si="7"/>
        <v>32.515000000000001</v>
      </c>
      <c r="Q82" s="5">
        <f t="shared" si="11"/>
        <v>0</v>
      </c>
      <c r="R82" s="21">
        <f t="shared" si="12"/>
        <v>13.164999999999999</v>
      </c>
    </row>
    <row r="83" spans="1:18" x14ac:dyDescent="0.25">
      <c r="A83" t="s">
        <v>4587</v>
      </c>
      <c r="B83" s="3" t="s">
        <v>174</v>
      </c>
      <c r="C83" t="s">
        <v>175</v>
      </c>
      <c r="D83" t="str">
        <f t="shared" si="6"/>
        <v>100% Virgin wool (organic)</v>
      </c>
      <c r="E83" t="str">
        <f t="shared" si="10"/>
        <v>natural  (1 )</v>
      </c>
      <c r="F83" s="1">
        <v>1</v>
      </c>
      <c r="G83" s="1" t="s">
        <v>6</v>
      </c>
      <c r="H83" s="3" t="s">
        <v>4511</v>
      </c>
      <c r="I83" s="2">
        <v>4046304023747</v>
      </c>
      <c r="J83" s="21">
        <v>20.350000000000001</v>
      </c>
      <c r="L83" s="63">
        <f t="shared" si="9"/>
        <v>48.85</v>
      </c>
      <c r="M83" t="s">
        <v>52</v>
      </c>
      <c r="P83" s="16">
        <f t="shared" si="7"/>
        <v>34.195</v>
      </c>
      <c r="Q83" s="5">
        <f t="shared" si="11"/>
        <v>0</v>
      </c>
      <c r="R83" s="21">
        <f t="shared" si="12"/>
        <v>13.844999999999999</v>
      </c>
    </row>
    <row r="84" spans="1:18" x14ac:dyDescent="0.25">
      <c r="A84" t="s">
        <v>4587</v>
      </c>
      <c r="B84" s="3" t="s">
        <v>176</v>
      </c>
      <c r="C84" t="s">
        <v>177</v>
      </c>
      <c r="D84" t="str">
        <f t="shared" si="6"/>
        <v>100% Virgin wool (organic)</v>
      </c>
      <c r="E84" t="str">
        <f t="shared" si="10"/>
        <v>natural  (1 )</v>
      </c>
      <c r="F84" s="1">
        <v>1</v>
      </c>
      <c r="G84" s="1" t="s">
        <v>6</v>
      </c>
      <c r="H84" s="3" t="s">
        <v>4509</v>
      </c>
      <c r="I84" s="2">
        <v>4046304269619</v>
      </c>
      <c r="J84" s="21">
        <v>15.75</v>
      </c>
      <c r="L84" s="63">
        <f t="shared" si="9"/>
        <v>37.799999999999997</v>
      </c>
      <c r="M84" t="s">
        <v>52</v>
      </c>
      <c r="P84" s="16">
        <f t="shared" si="7"/>
        <v>26.459999999999997</v>
      </c>
      <c r="Q84" s="5">
        <f t="shared" si="11"/>
        <v>0</v>
      </c>
      <c r="R84" s="21">
        <f t="shared" si="12"/>
        <v>10.709999999999997</v>
      </c>
    </row>
    <row r="85" spans="1:18" x14ac:dyDescent="0.25">
      <c r="A85" t="s">
        <v>4587</v>
      </c>
      <c r="B85" s="3" t="s">
        <v>178</v>
      </c>
      <c r="C85" t="s">
        <v>179</v>
      </c>
      <c r="D85" t="str">
        <f t="shared" si="6"/>
        <v>100% Virgin wool (organic)</v>
      </c>
      <c r="E85" t="str">
        <f t="shared" si="10"/>
        <v>natural  (1 )</v>
      </c>
      <c r="F85" s="1">
        <v>1</v>
      </c>
      <c r="G85" s="1" t="s">
        <v>6</v>
      </c>
      <c r="H85" s="3" t="s">
        <v>4510</v>
      </c>
      <c r="I85" s="2">
        <v>4046304269626</v>
      </c>
      <c r="J85" s="21">
        <v>16.5</v>
      </c>
      <c r="L85" s="63">
        <f t="shared" si="9"/>
        <v>39.6</v>
      </c>
      <c r="M85" t="s">
        <v>52</v>
      </c>
      <c r="P85" s="16">
        <f t="shared" si="7"/>
        <v>27.72</v>
      </c>
      <c r="Q85" s="5">
        <f t="shared" si="11"/>
        <v>0</v>
      </c>
      <c r="R85" s="21">
        <f t="shared" si="12"/>
        <v>11.219999999999999</v>
      </c>
    </row>
    <row r="86" spans="1:18" x14ac:dyDescent="0.25">
      <c r="A86" t="s">
        <v>4587</v>
      </c>
      <c r="B86" s="3" t="s">
        <v>180</v>
      </c>
      <c r="C86" t="s">
        <v>181</v>
      </c>
      <c r="D86" t="str">
        <f t="shared" si="6"/>
        <v>100% Virgin wool (organic)</v>
      </c>
      <c r="E86" t="str">
        <f t="shared" si="10"/>
        <v>natural  (1 )</v>
      </c>
      <c r="F86" s="1">
        <v>1</v>
      </c>
      <c r="G86" s="1" t="s">
        <v>6</v>
      </c>
      <c r="H86" s="3" t="s">
        <v>4511</v>
      </c>
      <c r="I86" s="2">
        <v>4046304269633</v>
      </c>
      <c r="J86" s="21">
        <v>17.25</v>
      </c>
      <c r="L86" s="63">
        <f t="shared" si="9"/>
        <v>41.4</v>
      </c>
      <c r="M86" t="s">
        <v>52</v>
      </c>
      <c r="P86" s="16">
        <f t="shared" si="7"/>
        <v>28.979999999999997</v>
      </c>
      <c r="Q86" s="5">
        <f t="shared" si="11"/>
        <v>0</v>
      </c>
      <c r="R86" s="21">
        <f t="shared" si="12"/>
        <v>11.729999999999997</v>
      </c>
    </row>
    <row r="87" spans="1:18" x14ac:dyDescent="0.25">
      <c r="A87" t="s">
        <v>4587</v>
      </c>
      <c r="B87" s="3" t="s">
        <v>182</v>
      </c>
      <c r="C87" t="s">
        <v>183</v>
      </c>
      <c r="D87" t="str">
        <f t="shared" si="6"/>
        <v>100% Virgin wool (organic)</v>
      </c>
      <c r="E87" t="str">
        <f t="shared" si="10"/>
        <v>slate  (98 )</v>
      </c>
      <c r="F87" s="1">
        <v>98</v>
      </c>
      <c r="G87" s="1" t="s">
        <v>61</v>
      </c>
      <c r="H87" s="3" t="s">
        <v>4509</v>
      </c>
      <c r="I87" s="2">
        <v>4046304241288</v>
      </c>
      <c r="J87" s="21">
        <v>20.3</v>
      </c>
      <c r="L87" s="63">
        <f t="shared" si="9"/>
        <v>48.699999999999996</v>
      </c>
      <c r="M87" t="s">
        <v>52</v>
      </c>
      <c r="P87" s="16">
        <f t="shared" si="7"/>
        <v>34.089999999999996</v>
      </c>
      <c r="Q87" s="5">
        <f t="shared" si="11"/>
        <v>0</v>
      </c>
      <c r="R87" s="21">
        <f t="shared" si="12"/>
        <v>13.789999999999996</v>
      </c>
    </row>
    <row r="88" spans="1:18" x14ac:dyDescent="0.25">
      <c r="A88" t="s">
        <v>4587</v>
      </c>
      <c r="B88" s="3" t="s">
        <v>184</v>
      </c>
      <c r="C88" t="s">
        <v>185</v>
      </c>
      <c r="D88" t="str">
        <f t="shared" ref="D88:D151" si="13">M88</f>
        <v>100% Virgin wool (organic)</v>
      </c>
      <c r="E88" t="str">
        <f t="shared" si="10"/>
        <v>slate  (98 )</v>
      </c>
      <c r="F88" s="1">
        <v>98</v>
      </c>
      <c r="G88" s="1" t="s">
        <v>61</v>
      </c>
      <c r="H88" s="3" t="s">
        <v>4510</v>
      </c>
      <c r="I88" s="2">
        <v>4046304241295</v>
      </c>
      <c r="J88" s="21">
        <v>22</v>
      </c>
      <c r="L88" s="63">
        <f t="shared" si="9"/>
        <v>52.800000000000004</v>
      </c>
      <c r="M88" t="s">
        <v>52</v>
      </c>
      <c r="P88" s="16">
        <f t="shared" ref="P88:P151" si="14">L88*(1-$P$4)</f>
        <v>36.96</v>
      </c>
      <c r="Q88" s="5">
        <f t="shared" si="11"/>
        <v>0</v>
      </c>
      <c r="R88" s="21">
        <f t="shared" si="12"/>
        <v>14.96</v>
      </c>
    </row>
    <row r="89" spans="1:18" x14ac:dyDescent="0.25">
      <c r="A89" t="s">
        <v>4587</v>
      </c>
      <c r="B89" s="3" t="s">
        <v>186</v>
      </c>
      <c r="C89" t="s">
        <v>187</v>
      </c>
      <c r="D89" t="str">
        <f t="shared" si="13"/>
        <v>100% Virgin wool (organic)</v>
      </c>
      <c r="E89" t="str">
        <f t="shared" si="10"/>
        <v>slate  (98 )</v>
      </c>
      <c r="F89" s="1">
        <v>98</v>
      </c>
      <c r="G89" s="1" t="s">
        <v>61</v>
      </c>
      <c r="H89" s="3" t="s">
        <v>4511</v>
      </c>
      <c r="I89" s="2">
        <v>4046304241301</v>
      </c>
      <c r="J89" s="21">
        <v>22.5</v>
      </c>
      <c r="L89" s="63">
        <f t="shared" si="9"/>
        <v>54</v>
      </c>
      <c r="M89" t="s">
        <v>52</v>
      </c>
      <c r="P89" s="16">
        <f t="shared" si="14"/>
        <v>37.799999999999997</v>
      </c>
      <c r="Q89" s="5">
        <f t="shared" si="11"/>
        <v>0</v>
      </c>
      <c r="R89" s="21">
        <f t="shared" si="12"/>
        <v>15.299999999999997</v>
      </c>
    </row>
    <row r="90" spans="1:18" x14ac:dyDescent="0.25">
      <c r="A90" t="s">
        <v>4587</v>
      </c>
      <c r="B90" s="3" t="s">
        <v>188</v>
      </c>
      <c r="C90" t="s">
        <v>189</v>
      </c>
      <c r="D90" t="str">
        <f t="shared" si="13"/>
        <v>100% Virgin wool (organic)</v>
      </c>
      <c r="E90" t="str">
        <f t="shared" si="10"/>
        <v>natural  (1 )</v>
      </c>
      <c r="F90" s="1">
        <v>1</v>
      </c>
      <c r="G90" s="1" t="s">
        <v>6</v>
      </c>
      <c r="H90" s="3" t="s">
        <v>4509</v>
      </c>
      <c r="I90" s="2">
        <v>4046304023778</v>
      </c>
      <c r="J90" s="21">
        <v>22.8</v>
      </c>
      <c r="L90" s="63">
        <f t="shared" si="9"/>
        <v>54.7</v>
      </c>
      <c r="M90" t="s">
        <v>52</v>
      </c>
      <c r="P90" s="16">
        <f t="shared" si="14"/>
        <v>38.29</v>
      </c>
      <c r="Q90" s="5">
        <f t="shared" si="11"/>
        <v>0</v>
      </c>
      <c r="R90" s="21">
        <f t="shared" si="12"/>
        <v>15.489999999999998</v>
      </c>
    </row>
    <row r="91" spans="1:18" x14ac:dyDescent="0.25">
      <c r="A91" t="s">
        <v>4587</v>
      </c>
      <c r="B91" s="3" t="s">
        <v>190</v>
      </c>
      <c r="C91" t="s">
        <v>191</v>
      </c>
      <c r="D91" t="str">
        <f t="shared" si="13"/>
        <v>100% Virgin wool (organic)</v>
      </c>
      <c r="E91" t="str">
        <f t="shared" si="10"/>
        <v>natural  (1 )</v>
      </c>
      <c r="F91" s="1">
        <v>1</v>
      </c>
      <c r="G91" s="1" t="s">
        <v>6</v>
      </c>
      <c r="H91" s="3" t="s">
        <v>4510</v>
      </c>
      <c r="I91" s="2">
        <v>4046304023785</v>
      </c>
      <c r="J91" s="21">
        <v>24</v>
      </c>
      <c r="L91" s="63">
        <f t="shared" si="9"/>
        <v>57.599999999999994</v>
      </c>
      <c r="M91" t="s">
        <v>52</v>
      </c>
      <c r="P91" s="16">
        <f t="shared" si="14"/>
        <v>40.319999999999993</v>
      </c>
      <c r="Q91" s="5">
        <f t="shared" si="11"/>
        <v>0</v>
      </c>
      <c r="R91" s="21">
        <f t="shared" si="12"/>
        <v>16.319999999999993</v>
      </c>
    </row>
    <row r="92" spans="1:18" x14ac:dyDescent="0.25">
      <c r="A92" t="s">
        <v>4587</v>
      </c>
      <c r="B92" s="3" t="s">
        <v>192</v>
      </c>
      <c r="C92" t="s">
        <v>193</v>
      </c>
      <c r="D92" t="str">
        <f t="shared" si="13"/>
        <v>100% Virgin wool (organic)</v>
      </c>
      <c r="E92" t="str">
        <f t="shared" si="10"/>
        <v>natural  (1 )</v>
      </c>
      <c r="F92" s="1">
        <v>1</v>
      </c>
      <c r="G92" s="1" t="s">
        <v>6</v>
      </c>
      <c r="H92" s="3" t="s">
        <v>4511</v>
      </c>
      <c r="I92" s="2">
        <v>4046304023792</v>
      </c>
      <c r="J92" s="21">
        <v>25.2</v>
      </c>
      <c r="L92" s="63">
        <f t="shared" si="9"/>
        <v>60.5</v>
      </c>
      <c r="M92" t="s">
        <v>52</v>
      </c>
      <c r="P92" s="16">
        <f t="shared" si="14"/>
        <v>42.349999999999994</v>
      </c>
      <c r="Q92" s="5">
        <f t="shared" si="11"/>
        <v>0</v>
      </c>
      <c r="R92" s="21">
        <f t="shared" si="12"/>
        <v>17.149999999999995</v>
      </c>
    </row>
    <row r="93" spans="1:18" x14ac:dyDescent="0.25">
      <c r="A93" t="s">
        <v>4587</v>
      </c>
      <c r="B93" s="3" t="s">
        <v>194</v>
      </c>
      <c r="C93" t="s">
        <v>195</v>
      </c>
      <c r="D93" t="str">
        <f t="shared" si="13"/>
        <v>100% Virgin wool (organic)</v>
      </c>
      <c r="E93" t="str">
        <f t="shared" si="10"/>
        <v>natural  (1 )</v>
      </c>
      <c r="F93" s="1">
        <v>1</v>
      </c>
      <c r="G93" s="1" t="s">
        <v>6</v>
      </c>
      <c r="H93" s="3" t="s">
        <v>4509</v>
      </c>
      <c r="I93" s="2">
        <v>4046304269640</v>
      </c>
      <c r="J93" s="21">
        <v>19.8</v>
      </c>
      <c r="L93" s="63">
        <f t="shared" si="9"/>
        <v>47.5</v>
      </c>
      <c r="M93" t="s">
        <v>52</v>
      </c>
      <c r="P93" s="16">
        <f t="shared" si="14"/>
        <v>33.25</v>
      </c>
      <c r="Q93" s="5">
        <f t="shared" si="11"/>
        <v>0</v>
      </c>
      <c r="R93" s="21">
        <f t="shared" si="12"/>
        <v>13.45</v>
      </c>
    </row>
    <row r="94" spans="1:18" x14ac:dyDescent="0.25">
      <c r="A94" t="s">
        <v>4587</v>
      </c>
      <c r="B94" s="3" t="s">
        <v>196</v>
      </c>
      <c r="C94" t="s">
        <v>197</v>
      </c>
      <c r="D94" t="str">
        <f t="shared" si="13"/>
        <v>100% Virgin wool (organic)</v>
      </c>
      <c r="E94" t="str">
        <f t="shared" si="10"/>
        <v>natural  (1 )</v>
      </c>
      <c r="F94" s="1">
        <v>1</v>
      </c>
      <c r="G94" s="1" t="s">
        <v>6</v>
      </c>
      <c r="H94" s="3" t="s">
        <v>4510</v>
      </c>
      <c r="I94" s="2">
        <v>4046304269657</v>
      </c>
      <c r="J94" s="21">
        <v>20.85</v>
      </c>
      <c r="L94" s="63">
        <f t="shared" si="9"/>
        <v>50.05</v>
      </c>
      <c r="M94" t="s">
        <v>52</v>
      </c>
      <c r="P94" s="16">
        <f t="shared" si="14"/>
        <v>35.034999999999997</v>
      </c>
      <c r="Q94" s="5">
        <f t="shared" si="11"/>
        <v>0</v>
      </c>
      <c r="R94" s="21">
        <f t="shared" si="12"/>
        <v>14.184999999999995</v>
      </c>
    </row>
    <row r="95" spans="1:18" x14ac:dyDescent="0.25">
      <c r="A95" t="s">
        <v>4587</v>
      </c>
      <c r="B95" s="3" t="s">
        <v>198</v>
      </c>
      <c r="C95" t="s">
        <v>199</v>
      </c>
      <c r="D95" t="str">
        <f t="shared" si="13"/>
        <v>100% Virgin wool (organic)</v>
      </c>
      <c r="E95" t="str">
        <f t="shared" si="10"/>
        <v>natural  (1 )</v>
      </c>
      <c r="F95" s="1">
        <v>1</v>
      </c>
      <c r="G95" s="1" t="s">
        <v>6</v>
      </c>
      <c r="H95" s="3" t="s">
        <v>4511</v>
      </c>
      <c r="I95" s="2">
        <v>4046304269664</v>
      </c>
      <c r="J95" s="21">
        <v>21.9</v>
      </c>
      <c r="L95" s="63">
        <f t="shared" si="9"/>
        <v>52.55</v>
      </c>
      <c r="M95" t="s">
        <v>52</v>
      </c>
      <c r="P95" s="16">
        <f t="shared" si="14"/>
        <v>36.784999999999997</v>
      </c>
      <c r="Q95" s="5">
        <f t="shared" si="11"/>
        <v>0</v>
      </c>
      <c r="R95" s="21">
        <f t="shared" si="12"/>
        <v>14.884999999999998</v>
      </c>
    </row>
    <row r="96" spans="1:18" x14ac:dyDescent="0.25">
      <c r="A96" t="s">
        <v>4587</v>
      </c>
      <c r="B96" s="3" t="s">
        <v>200</v>
      </c>
      <c r="C96" t="s">
        <v>201</v>
      </c>
      <c r="D96" t="str">
        <f t="shared" si="13"/>
        <v>100% Virgin wool (organic)</v>
      </c>
      <c r="E96" t="str">
        <f t="shared" si="10"/>
        <v>slate  (98 )</v>
      </c>
      <c r="F96" s="1">
        <v>98</v>
      </c>
      <c r="G96" s="1" t="s">
        <v>61</v>
      </c>
      <c r="H96" s="3" t="s">
        <v>4509</v>
      </c>
      <c r="I96" s="2">
        <v>4046304241318</v>
      </c>
      <c r="J96" s="21">
        <v>26.3</v>
      </c>
      <c r="L96" s="63">
        <f t="shared" si="9"/>
        <v>63.1</v>
      </c>
      <c r="M96" t="s">
        <v>52</v>
      </c>
      <c r="P96" s="16">
        <f t="shared" si="14"/>
        <v>44.17</v>
      </c>
      <c r="Q96" s="5">
        <f t="shared" si="11"/>
        <v>0</v>
      </c>
      <c r="R96" s="21">
        <f t="shared" si="12"/>
        <v>17.87</v>
      </c>
    </row>
    <row r="97" spans="1:18" x14ac:dyDescent="0.25">
      <c r="A97" t="s">
        <v>4587</v>
      </c>
      <c r="B97" s="3" t="s">
        <v>202</v>
      </c>
      <c r="C97" t="s">
        <v>203</v>
      </c>
      <c r="D97" t="str">
        <f t="shared" si="13"/>
        <v>100% Virgin wool (organic)</v>
      </c>
      <c r="E97" t="str">
        <f t="shared" si="10"/>
        <v>slate  (98 )</v>
      </c>
      <c r="F97" s="1">
        <v>98</v>
      </c>
      <c r="G97" s="1" t="s">
        <v>61</v>
      </c>
      <c r="H97" s="3" t="s">
        <v>4510</v>
      </c>
      <c r="I97" s="2">
        <v>4046304241325</v>
      </c>
      <c r="J97" s="21">
        <v>28.2</v>
      </c>
      <c r="L97" s="63">
        <f t="shared" si="9"/>
        <v>67.7</v>
      </c>
      <c r="M97" t="s">
        <v>52</v>
      </c>
      <c r="P97" s="16">
        <f t="shared" si="14"/>
        <v>47.39</v>
      </c>
      <c r="Q97" s="5">
        <f t="shared" si="11"/>
        <v>0</v>
      </c>
      <c r="R97" s="21">
        <f t="shared" si="12"/>
        <v>19.190000000000001</v>
      </c>
    </row>
    <row r="98" spans="1:18" x14ac:dyDescent="0.25">
      <c r="A98" t="s">
        <v>4587</v>
      </c>
      <c r="B98" s="3" t="s">
        <v>204</v>
      </c>
      <c r="C98" t="s">
        <v>205</v>
      </c>
      <c r="D98" t="str">
        <f t="shared" si="13"/>
        <v>100% Virgin wool (organic)</v>
      </c>
      <c r="E98" t="str">
        <f t="shared" si="10"/>
        <v>slate  (98 )</v>
      </c>
      <c r="F98" s="1">
        <v>98</v>
      </c>
      <c r="G98" s="1" t="s">
        <v>61</v>
      </c>
      <c r="H98" s="3" t="s">
        <v>4511</v>
      </c>
      <c r="I98" s="2">
        <v>4046304241332</v>
      </c>
      <c r="J98" s="21">
        <v>29.1</v>
      </c>
      <c r="L98" s="63">
        <f t="shared" si="9"/>
        <v>69.849999999999994</v>
      </c>
      <c r="M98" t="s">
        <v>52</v>
      </c>
      <c r="P98" s="16">
        <f t="shared" si="14"/>
        <v>48.894999999999996</v>
      </c>
      <c r="Q98" s="5">
        <f t="shared" si="11"/>
        <v>0</v>
      </c>
      <c r="R98" s="21">
        <f t="shared" si="12"/>
        <v>19.794999999999995</v>
      </c>
    </row>
    <row r="99" spans="1:18" x14ac:dyDescent="0.25">
      <c r="A99" t="s">
        <v>4586</v>
      </c>
      <c r="B99" s="3" t="s">
        <v>206</v>
      </c>
      <c r="C99" t="s">
        <v>207</v>
      </c>
      <c r="D99" t="str">
        <f t="shared" si="13"/>
        <v>100% Virgin wool (organic)</v>
      </c>
      <c r="E99" t="str">
        <f t="shared" si="10"/>
        <v>natural  (1 )</v>
      </c>
      <c r="F99" s="1">
        <v>1</v>
      </c>
      <c r="G99" s="1" t="s">
        <v>6</v>
      </c>
      <c r="H99" s="3" t="s">
        <v>4507</v>
      </c>
      <c r="I99" s="2">
        <v>4046304250129</v>
      </c>
      <c r="J99" s="21">
        <v>16.100000000000001</v>
      </c>
      <c r="L99" s="63">
        <f t="shared" si="9"/>
        <v>38.65</v>
      </c>
      <c r="M99" t="s">
        <v>52</v>
      </c>
      <c r="P99" s="16">
        <f t="shared" si="14"/>
        <v>27.054999999999996</v>
      </c>
      <c r="Q99" s="5">
        <f t="shared" si="11"/>
        <v>0</v>
      </c>
      <c r="R99" s="21">
        <f t="shared" si="12"/>
        <v>10.954999999999995</v>
      </c>
    </row>
    <row r="100" spans="1:18" x14ac:dyDescent="0.25">
      <c r="A100" t="s">
        <v>4586</v>
      </c>
      <c r="B100" s="3" t="s">
        <v>208</v>
      </c>
      <c r="C100" t="s">
        <v>209</v>
      </c>
      <c r="D100" t="str">
        <f t="shared" si="13"/>
        <v>100% Virgin wool (organic)</v>
      </c>
      <c r="E100" t="str">
        <f t="shared" si="10"/>
        <v>natural  (1 )</v>
      </c>
      <c r="F100" s="1">
        <v>1</v>
      </c>
      <c r="G100" s="1" t="s">
        <v>6</v>
      </c>
      <c r="H100" s="3" t="s">
        <v>4508</v>
      </c>
      <c r="I100" s="2">
        <v>4046304250136</v>
      </c>
      <c r="J100" s="21">
        <v>16.75</v>
      </c>
      <c r="L100" s="63">
        <f t="shared" si="9"/>
        <v>40.200000000000003</v>
      </c>
      <c r="M100" t="s">
        <v>52</v>
      </c>
      <c r="P100" s="16">
        <f t="shared" si="14"/>
        <v>28.14</v>
      </c>
      <c r="Q100" s="5">
        <f t="shared" si="11"/>
        <v>0</v>
      </c>
      <c r="R100" s="21">
        <f t="shared" si="12"/>
        <v>11.39</v>
      </c>
    </row>
    <row r="101" spans="1:18" x14ac:dyDescent="0.25">
      <c r="A101" t="s">
        <v>4586</v>
      </c>
      <c r="B101" s="3" t="s">
        <v>210</v>
      </c>
      <c r="C101" t="s">
        <v>211</v>
      </c>
      <c r="D101" t="str">
        <f t="shared" si="13"/>
        <v>100% Virgin wool (organic)</v>
      </c>
      <c r="E101" t="str">
        <f t="shared" si="10"/>
        <v>natural  (1 )</v>
      </c>
      <c r="F101" s="1">
        <v>1</v>
      </c>
      <c r="G101" s="1" t="s">
        <v>6</v>
      </c>
      <c r="H101" s="3" t="s">
        <v>4509</v>
      </c>
      <c r="I101" s="2">
        <v>4046304250143</v>
      </c>
      <c r="J101" s="21">
        <v>17.399999999999999</v>
      </c>
      <c r="L101" s="63">
        <f t="shared" si="9"/>
        <v>41.75</v>
      </c>
      <c r="M101" t="s">
        <v>52</v>
      </c>
      <c r="P101" s="16">
        <f t="shared" si="14"/>
        <v>29.224999999999998</v>
      </c>
      <c r="Q101" s="5">
        <f t="shared" si="11"/>
        <v>0</v>
      </c>
      <c r="R101" s="21">
        <f t="shared" si="12"/>
        <v>11.824999999999999</v>
      </c>
    </row>
    <row r="102" spans="1:18" x14ac:dyDescent="0.25">
      <c r="A102" t="s">
        <v>4586</v>
      </c>
      <c r="B102" s="3" t="s">
        <v>212</v>
      </c>
      <c r="C102" t="s">
        <v>213</v>
      </c>
      <c r="D102" t="str">
        <f t="shared" si="13"/>
        <v>100% Virgin wool (organic)</v>
      </c>
      <c r="E102" t="str">
        <f t="shared" si="10"/>
        <v>natural  (1 )</v>
      </c>
      <c r="F102" s="1">
        <v>1</v>
      </c>
      <c r="G102" s="1" t="s">
        <v>6</v>
      </c>
      <c r="H102" s="3" t="s">
        <v>4507</v>
      </c>
      <c r="I102" s="2">
        <v>4046304269671</v>
      </c>
      <c r="J102" s="21">
        <v>13.95</v>
      </c>
      <c r="L102" s="63">
        <f t="shared" si="9"/>
        <v>33.5</v>
      </c>
      <c r="M102" t="s">
        <v>52</v>
      </c>
      <c r="P102" s="16">
        <f t="shared" si="14"/>
        <v>23.45</v>
      </c>
      <c r="Q102" s="5">
        <f t="shared" si="11"/>
        <v>0</v>
      </c>
      <c r="R102" s="21">
        <f t="shared" si="12"/>
        <v>9.5</v>
      </c>
    </row>
    <row r="103" spans="1:18" x14ac:dyDescent="0.25">
      <c r="A103" t="s">
        <v>4586</v>
      </c>
      <c r="B103" s="3" t="s">
        <v>214</v>
      </c>
      <c r="C103" t="s">
        <v>215</v>
      </c>
      <c r="D103" t="str">
        <f t="shared" si="13"/>
        <v>100% Virgin wool (organic)</v>
      </c>
      <c r="E103" t="str">
        <f t="shared" si="10"/>
        <v>natural  (1 )</v>
      </c>
      <c r="F103" s="1">
        <v>1</v>
      </c>
      <c r="G103" s="1" t="s">
        <v>6</v>
      </c>
      <c r="H103" s="3" t="s">
        <v>4508</v>
      </c>
      <c r="I103" s="2">
        <v>4046304269688</v>
      </c>
      <c r="J103" s="21">
        <v>14.45</v>
      </c>
      <c r="L103" s="63">
        <f t="shared" si="9"/>
        <v>34.699999999999996</v>
      </c>
      <c r="M103" t="s">
        <v>52</v>
      </c>
      <c r="P103" s="16">
        <f t="shared" si="14"/>
        <v>24.289999999999996</v>
      </c>
      <c r="Q103" s="5">
        <f t="shared" si="11"/>
        <v>0</v>
      </c>
      <c r="R103" s="21">
        <f t="shared" si="12"/>
        <v>9.8399999999999963</v>
      </c>
    </row>
    <row r="104" spans="1:18" x14ac:dyDescent="0.25">
      <c r="A104" t="s">
        <v>4586</v>
      </c>
      <c r="B104" s="3" t="s">
        <v>216</v>
      </c>
      <c r="C104" t="s">
        <v>217</v>
      </c>
      <c r="D104" t="str">
        <f t="shared" si="13"/>
        <v>100% Virgin wool (organic)</v>
      </c>
      <c r="E104" t="str">
        <f t="shared" si="10"/>
        <v>natural  (1 )</v>
      </c>
      <c r="F104" s="1">
        <v>1</v>
      </c>
      <c r="G104" s="1" t="s">
        <v>6</v>
      </c>
      <c r="H104" s="3" t="s">
        <v>4509</v>
      </c>
      <c r="I104" s="2">
        <v>4046304269695</v>
      </c>
      <c r="J104" s="21">
        <v>14.95</v>
      </c>
      <c r="L104" s="63">
        <f t="shared" si="9"/>
        <v>35.9</v>
      </c>
      <c r="M104" t="s">
        <v>52</v>
      </c>
      <c r="P104" s="16">
        <f t="shared" si="14"/>
        <v>25.13</v>
      </c>
      <c r="Q104" s="5">
        <f t="shared" si="11"/>
        <v>0</v>
      </c>
      <c r="R104" s="21">
        <f t="shared" si="12"/>
        <v>10.18</v>
      </c>
    </row>
    <row r="105" spans="1:18" x14ac:dyDescent="0.25">
      <c r="A105" t="s">
        <v>4586</v>
      </c>
      <c r="B105" s="3" t="s">
        <v>218</v>
      </c>
      <c r="C105" t="s">
        <v>219</v>
      </c>
      <c r="D105" t="str">
        <f t="shared" si="13"/>
        <v>100% Virgin wool (organic)</v>
      </c>
      <c r="E105" t="str">
        <f t="shared" si="10"/>
        <v>saffron mélange  (018E )</v>
      </c>
      <c r="F105" s="1" t="s">
        <v>50</v>
      </c>
      <c r="G105" s="1" t="s">
        <v>51</v>
      </c>
      <c r="H105" s="3" t="s">
        <v>4506</v>
      </c>
      <c r="I105" s="2">
        <v>4046304251089</v>
      </c>
      <c r="J105" s="21">
        <v>19.149999999999999</v>
      </c>
      <c r="L105" s="63">
        <f t="shared" si="9"/>
        <v>45.95</v>
      </c>
      <c r="M105" t="s">
        <v>52</v>
      </c>
      <c r="P105" s="16">
        <f t="shared" si="14"/>
        <v>32.164999999999999</v>
      </c>
      <c r="Q105" s="5">
        <f t="shared" si="11"/>
        <v>0</v>
      </c>
      <c r="R105" s="21">
        <f t="shared" si="12"/>
        <v>13.015000000000001</v>
      </c>
    </row>
    <row r="106" spans="1:18" x14ac:dyDescent="0.25">
      <c r="A106" t="s">
        <v>4586</v>
      </c>
      <c r="B106" s="3" t="s">
        <v>220</v>
      </c>
      <c r="C106" t="s">
        <v>221</v>
      </c>
      <c r="D106" t="str">
        <f t="shared" si="13"/>
        <v>100% Virgin wool (organic)</v>
      </c>
      <c r="E106" t="str">
        <f t="shared" si="10"/>
        <v>saffron mélange  (018E )</v>
      </c>
      <c r="F106" s="1" t="s">
        <v>50</v>
      </c>
      <c r="G106" s="1" t="s">
        <v>51</v>
      </c>
      <c r="H106" s="3" t="s">
        <v>4507</v>
      </c>
      <c r="I106" s="2">
        <v>4046304251096</v>
      </c>
      <c r="J106" s="21">
        <v>19.399999999999999</v>
      </c>
      <c r="L106" s="63">
        <f t="shared" si="9"/>
        <v>46.550000000000004</v>
      </c>
      <c r="M106" t="s">
        <v>52</v>
      </c>
      <c r="P106" s="16">
        <f t="shared" si="14"/>
        <v>32.585000000000001</v>
      </c>
      <c r="Q106" s="5">
        <f t="shared" si="11"/>
        <v>0</v>
      </c>
      <c r="R106" s="21">
        <f t="shared" si="12"/>
        <v>13.185000000000002</v>
      </c>
    </row>
    <row r="107" spans="1:18" x14ac:dyDescent="0.25">
      <c r="A107" t="s">
        <v>4586</v>
      </c>
      <c r="B107" s="3" t="s">
        <v>222</v>
      </c>
      <c r="C107" t="s">
        <v>223</v>
      </c>
      <c r="D107" t="str">
        <f t="shared" si="13"/>
        <v>100% Virgin wool (organic)</v>
      </c>
      <c r="E107" t="str">
        <f t="shared" si="10"/>
        <v>saffron mélange  (018E )</v>
      </c>
      <c r="F107" s="1" t="s">
        <v>50</v>
      </c>
      <c r="G107" s="1" t="s">
        <v>51</v>
      </c>
      <c r="H107" s="3" t="s">
        <v>4508</v>
      </c>
      <c r="I107" s="2">
        <v>4046304251102</v>
      </c>
      <c r="J107" s="21">
        <v>19.649999999999999</v>
      </c>
      <c r="L107" s="63">
        <f t="shared" si="9"/>
        <v>47.15</v>
      </c>
      <c r="M107" t="s">
        <v>52</v>
      </c>
      <c r="P107" s="16">
        <f t="shared" si="14"/>
        <v>33.004999999999995</v>
      </c>
      <c r="Q107" s="5">
        <f t="shared" si="11"/>
        <v>0</v>
      </c>
      <c r="R107" s="21">
        <f t="shared" si="12"/>
        <v>13.354999999999997</v>
      </c>
    </row>
    <row r="108" spans="1:18" x14ac:dyDescent="0.25">
      <c r="A108" t="s">
        <v>4586</v>
      </c>
      <c r="B108" s="3" t="s">
        <v>224</v>
      </c>
      <c r="C108" t="s">
        <v>225</v>
      </c>
      <c r="D108" t="str">
        <f t="shared" si="13"/>
        <v>100% Virgin wool (organic)</v>
      </c>
      <c r="E108" t="str">
        <f t="shared" si="10"/>
        <v>saffron mélange  (018E )</v>
      </c>
      <c r="F108" s="1" t="s">
        <v>50</v>
      </c>
      <c r="G108" s="1" t="s">
        <v>51</v>
      </c>
      <c r="H108" s="3" t="s">
        <v>4509</v>
      </c>
      <c r="I108" s="2">
        <v>4046304251119</v>
      </c>
      <c r="J108" s="21">
        <v>20.95</v>
      </c>
      <c r="L108" s="63">
        <f t="shared" si="9"/>
        <v>50.3</v>
      </c>
      <c r="M108" t="s">
        <v>52</v>
      </c>
      <c r="P108" s="16">
        <f t="shared" si="14"/>
        <v>35.209999999999994</v>
      </c>
      <c r="Q108" s="5">
        <f t="shared" si="11"/>
        <v>0</v>
      </c>
      <c r="R108" s="21">
        <f t="shared" si="12"/>
        <v>14.259999999999994</v>
      </c>
    </row>
    <row r="109" spans="1:18" x14ac:dyDescent="0.25">
      <c r="A109" t="s">
        <v>4586</v>
      </c>
      <c r="B109" s="3" t="s">
        <v>226</v>
      </c>
      <c r="C109" t="s">
        <v>227</v>
      </c>
      <c r="D109" t="str">
        <f t="shared" si="13"/>
        <v>100% Virgin wool (organic)</v>
      </c>
      <c r="E109" t="str">
        <f t="shared" si="10"/>
        <v>slate  (98 )</v>
      </c>
      <c r="F109" s="1">
        <v>98</v>
      </c>
      <c r="G109" s="1" t="s">
        <v>61</v>
      </c>
      <c r="H109" s="3" t="s">
        <v>4506</v>
      </c>
      <c r="I109" s="2">
        <v>4046304241349</v>
      </c>
      <c r="J109" s="21">
        <v>19.149999999999999</v>
      </c>
      <c r="L109" s="63">
        <f t="shared" si="9"/>
        <v>45.95</v>
      </c>
      <c r="M109" t="s">
        <v>52</v>
      </c>
      <c r="P109" s="16">
        <f t="shared" si="14"/>
        <v>32.164999999999999</v>
      </c>
      <c r="Q109" s="5">
        <f t="shared" si="11"/>
        <v>0</v>
      </c>
      <c r="R109" s="21">
        <f t="shared" si="12"/>
        <v>13.015000000000001</v>
      </c>
    </row>
    <row r="110" spans="1:18" x14ac:dyDescent="0.25">
      <c r="A110" t="s">
        <v>4586</v>
      </c>
      <c r="B110" s="3" t="s">
        <v>228</v>
      </c>
      <c r="C110" t="s">
        <v>229</v>
      </c>
      <c r="D110" t="str">
        <f t="shared" si="13"/>
        <v>100% Virgin wool (organic)</v>
      </c>
      <c r="E110" t="str">
        <f t="shared" si="10"/>
        <v>slate  (98 )</v>
      </c>
      <c r="F110" s="1">
        <v>98</v>
      </c>
      <c r="G110" s="1" t="s">
        <v>61</v>
      </c>
      <c r="H110" s="3" t="s">
        <v>4507</v>
      </c>
      <c r="I110" s="2">
        <v>4046304241356</v>
      </c>
      <c r="J110" s="21">
        <v>19.399999999999999</v>
      </c>
      <c r="L110" s="63">
        <f t="shared" si="9"/>
        <v>46.550000000000004</v>
      </c>
      <c r="M110" t="s">
        <v>52</v>
      </c>
      <c r="P110" s="16">
        <f t="shared" si="14"/>
        <v>32.585000000000001</v>
      </c>
      <c r="Q110" s="5">
        <f t="shared" si="11"/>
        <v>0</v>
      </c>
      <c r="R110" s="21">
        <f t="shared" si="12"/>
        <v>13.185000000000002</v>
      </c>
    </row>
    <row r="111" spans="1:18" x14ac:dyDescent="0.25">
      <c r="A111" t="s">
        <v>4586</v>
      </c>
      <c r="B111" s="3" t="s">
        <v>230</v>
      </c>
      <c r="C111" t="s">
        <v>231</v>
      </c>
      <c r="D111" t="str">
        <f t="shared" si="13"/>
        <v>100% Virgin wool (organic)</v>
      </c>
      <c r="E111" t="str">
        <f t="shared" si="10"/>
        <v>slate  (98 )</v>
      </c>
      <c r="F111" s="1">
        <v>98</v>
      </c>
      <c r="G111" s="1" t="s">
        <v>61</v>
      </c>
      <c r="H111" s="3" t="s">
        <v>4508</v>
      </c>
      <c r="I111" s="2">
        <v>4046304241363</v>
      </c>
      <c r="J111" s="21">
        <v>19.649999999999999</v>
      </c>
      <c r="L111" s="63">
        <f t="shared" si="9"/>
        <v>47.15</v>
      </c>
      <c r="M111" t="s">
        <v>52</v>
      </c>
      <c r="P111" s="16">
        <f t="shared" si="14"/>
        <v>33.004999999999995</v>
      </c>
      <c r="Q111" s="5">
        <f t="shared" si="11"/>
        <v>0</v>
      </c>
      <c r="R111" s="21">
        <f t="shared" si="12"/>
        <v>13.354999999999997</v>
      </c>
    </row>
    <row r="112" spans="1:18" x14ac:dyDescent="0.25">
      <c r="A112" t="s">
        <v>4586</v>
      </c>
      <c r="B112" s="3" t="s">
        <v>232</v>
      </c>
      <c r="C112" t="s">
        <v>233</v>
      </c>
      <c r="D112" t="str">
        <f t="shared" si="13"/>
        <v>100% Virgin wool (organic)</v>
      </c>
      <c r="E112" t="str">
        <f t="shared" si="10"/>
        <v>slate  (98 )</v>
      </c>
      <c r="F112" s="1">
        <v>98</v>
      </c>
      <c r="G112" s="1" t="s">
        <v>61</v>
      </c>
      <c r="H112" s="3" t="s">
        <v>4509</v>
      </c>
      <c r="I112" s="2">
        <v>4046304241370</v>
      </c>
      <c r="J112" s="21">
        <v>20.95</v>
      </c>
      <c r="L112" s="63">
        <f t="shared" si="9"/>
        <v>50.3</v>
      </c>
      <c r="M112" t="s">
        <v>52</v>
      </c>
      <c r="P112" s="16">
        <f t="shared" si="14"/>
        <v>35.209999999999994</v>
      </c>
      <c r="Q112" s="5">
        <f t="shared" si="11"/>
        <v>0</v>
      </c>
      <c r="R112" s="21">
        <f t="shared" si="12"/>
        <v>14.259999999999994</v>
      </c>
    </row>
    <row r="113" spans="1:18" x14ac:dyDescent="0.25">
      <c r="A113" t="s">
        <v>4586</v>
      </c>
      <c r="B113" s="3" t="s">
        <v>234</v>
      </c>
      <c r="C113" t="s">
        <v>235</v>
      </c>
      <c r="D113" t="str">
        <f t="shared" si="13"/>
        <v>100% Virgin wool (organic)</v>
      </c>
      <c r="E113" t="str">
        <f t="shared" si="10"/>
        <v>natural  (1 )</v>
      </c>
      <c r="F113" s="1">
        <v>1</v>
      </c>
      <c r="G113" s="1" t="s">
        <v>6</v>
      </c>
      <c r="H113" s="3" t="s">
        <v>4507</v>
      </c>
      <c r="I113" s="2">
        <v>4046304250150</v>
      </c>
      <c r="J113" s="21">
        <v>20.5</v>
      </c>
      <c r="L113" s="63">
        <f t="shared" si="9"/>
        <v>49.2</v>
      </c>
      <c r="M113" t="s">
        <v>52</v>
      </c>
      <c r="P113" s="16">
        <f t="shared" si="14"/>
        <v>34.44</v>
      </c>
      <c r="Q113" s="5">
        <f t="shared" si="11"/>
        <v>0</v>
      </c>
      <c r="R113" s="21">
        <f t="shared" si="12"/>
        <v>13.939999999999998</v>
      </c>
    </row>
    <row r="114" spans="1:18" x14ac:dyDescent="0.25">
      <c r="A114" t="s">
        <v>4586</v>
      </c>
      <c r="B114" s="3" t="s">
        <v>236</v>
      </c>
      <c r="C114" t="s">
        <v>237</v>
      </c>
      <c r="D114" t="str">
        <f t="shared" si="13"/>
        <v>100% Virgin wool (organic)</v>
      </c>
      <c r="E114" t="str">
        <f t="shared" si="10"/>
        <v>natural  (1 )</v>
      </c>
      <c r="F114" s="1">
        <v>1</v>
      </c>
      <c r="G114" s="1" t="s">
        <v>6</v>
      </c>
      <c r="H114" s="3" t="s">
        <v>4508</v>
      </c>
      <c r="I114" s="2">
        <v>4046304250167</v>
      </c>
      <c r="J114" s="21">
        <v>21.5</v>
      </c>
      <c r="L114" s="63">
        <f t="shared" si="9"/>
        <v>51.6</v>
      </c>
      <c r="M114" t="s">
        <v>52</v>
      </c>
      <c r="P114" s="16">
        <f t="shared" si="14"/>
        <v>36.119999999999997</v>
      </c>
      <c r="Q114" s="5">
        <f t="shared" si="11"/>
        <v>0</v>
      </c>
      <c r="R114" s="21">
        <f t="shared" si="12"/>
        <v>14.619999999999997</v>
      </c>
    </row>
    <row r="115" spans="1:18" x14ac:dyDescent="0.25">
      <c r="A115" t="s">
        <v>4586</v>
      </c>
      <c r="B115" s="3" t="s">
        <v>238</v>
      </c>
      <c r="C115" t="s">
        <v>239</v>
      </c>
      <c r="D115" t="str">
        <f t="shared" si="13"/>
        <v>100% Virgin wool (organic)</v>
      </c>
      <c r="E115" t="str">
        <f t="shared" si="10"/>
        <v>natural  (1 )</v>
      </c>
      <c r="F115" s="1">
        <v>1</v>
      </c>
      <c r="G115" s="1" t="s">
        <v>6</v>
      </c>
      <c r="H115" s="3" t="s">
        <v>4509</v>
      </c>
      <c r="I115" s="2">
        <v>4046304250174</v>
      </c>
      <c r="J115" s="21">
        <v>22.5</v>
      </c>
      <c r="L115" s="63">
        <f t="shared" si="9"/>
        <v>54</v>
      </c>
      <c r="M115" t="s">
        <v>52</v>
      </c>
      <c r="P115" s="16">
        <f t="shared" si="14"/>
        <v>37.799999999999997</v>
      </c>
      <c r="Q115" s="5">
        <f t="shared" si="11"/>
        <v>0</v>
      </c>
      <c r="R115" s="21">
        <f t="shared" si="12"/>
        <v>15.299999999999997</v>
      </c>
    </row>
    <row r="116" spans="1:18" x14ac:dyDescent="0.25">
      <c r="A116" t="s">
        <v>4586</v>
      </c>
      <c r="B116" s="3" t="s">
        <v>240</v>
      </c>
      <c r="C116" t="s">
        <v>241</v>
      </c>
      <c r="D116" t="str">
        <f t="shared" si="13"/>
        <v>100% Virgin wool (organic)</v>
      </c>
      <c r="E116" t="str">
        <f t="shared" si="10"/>
        <v>natural  (1 )</v>
      </c>
      <c r="F116" s="1">
        <v>1</v>
      </c>
      <c r="G116" s="1" t="s">
        <v>6</v>
      </c>
      <c r="H116" s="3" t="s">
        <v>4507</v>
      </c>
      <c r="I116" s="2">
        <v>4046304269701</v>
      </c>
      <c r="J116" s="21">
        <v>17.7</v>
      </c>
      <c r="L116" s="63">
        <f t="shared" si="9"/>
        <v>42.5</v>
      </c>
      <c r="M116" t="s">
        <v>52</v>
      </c>
      <c r="P116" s="16">
        <f t="shared" si="14"/>
        <v>29.749999999999996</v>
      </c>
      <c r="Q116" s="5">
        <f t="shared" si="11"/>
        <v>0</v>
      </c>
      <c r="R116" s="21">
        <f t="shared" si="12"/>
        <v>12.049999999999997</v>
      </c>
    </row>
    <row r="117" spans="1:18" x14ac:dyDescent="0.25">
      <c r="A117" t="s">
        <v>4586</v>
      </c>
      <c r="B117" s="3" t="s">
        <v>242</v>
      </c>
      <c r="C117" t="s">
        <v>243</v>
      </c>
      <c r="D117" t="str">
        <f t="shared" si="13"/>
        <v>100% Virgin wool (organic)</v>
      </c>
      <c r="E117" t="str">
        <f t="shared" si="10"/>
        <v>natural  (1 )</v>
      </c>
      <c r="F117" s="1">
        <v>1</v>
      </c>
      <c r="G117" s="1" t="s">
        <v>6</v>
      </c>
      <c r="H117" s="3" t="s">
        <v>4508</v>
      </c>
      <c r="I117" s="2">
        <v>4046304269718</v>
      </c>
      <c r="J117" s="21">
        <v>18.45</v>
      </c>
      <c r="L117" s="63">
        <f t="shared" si="9"/>
        <v>44.3</v>
      </c>
      <c r="M117" t="s">
        <v>52</v>
      </c>
      <c r="P117" s="16">
        <f t="shared" si="14"/>
        <v>31.009999999999994</v>
      </c>
      <c r="Q117" s="5">
        <f t="shared" si="11"/>
        <v>0</v>
      </c>
      <c r="R117" s="21">
        <f t="shared" si="12"/>
        <v>12.559999999999995</v>
      </c>
    </row>
    <row r="118" spans="1:18" x14ac:dyDescent="0.25">
      <c r="A118" t="s">
        <v>4586</v>
      </c>
      <c r="B118" s="3" t="s">
        <v>244</v>
      </c>
      <c r="C118" t="s">
        <v>245</v>
      </c>
      <c r="D118" t="str">
        <f t="shared" si="13"/>
        <v>100% Virgin wool (organic)</v>
      </c>
      <c r="E118" t="str">
        <f t="shared" si="10"/>
        <v>natural  (1 )</v>
      </c>
      <c r="F118" s="1">
        <v>1</v>
      </c>
      <c r="G118" s="1" t="s">
        <v>6</v>
      </c>
      <c r="H118" s="3" t="s">
        <v>4509</v>
      </c>
      <c r="I118" s="2">
        <v>4046304269725</v>
      </c>
      <c r="J118" s="21">
        <v>19.2</v>
      </c>
      <c r="L118" s="63">
        <f t="shared" si="9"/>
        <v>46.1</v>
      </c>
      <c r="M118" t="s">
        <v>52</v>
      </c>
      <c r="P118" s="16">
        <f t="shared" si="14"/>
        <v>32.269999999999996</v>
      </c>
      <c r="Q118" s="5">
        <f t="shared" si="11"/>
        <v>0</v>
      </c>
      <c r="R118" s="21">
        <f t="shared" si="12"/>
        <v>13.069999999999997</v>
      </c>
    </row>
    <row r="119" spans="1:18" x14ac:dyDescent="0.25">
      <c r="A119" t="s">
        <v>4586</v>
      </c>
      <c r="B119" s="3" t="s">
        <v>246</v>
      </c>
      <c r="C119" t="s">
        <v>247</v>
      </c>
      <c r="D119" t="str">
        <f t="shared" si="13"/>
        <v>100% Virgin wool (organic)</v>
      </c>
      <c r="E119" t="str">
        <f t="shared" si="10"/>
        <v>saffron mélange  (018E )</v>
      </c>
      <c r="F119" s="1" t="s">
        <v>50</v>
      </c>
      <c r="G119" s="1" t="s">
        <v>51</v>
      </c>
      <c r="H119" s="3" t="s">
        <v>4506</v>
      </c>
      <c r="I119" s="2">
        <v>4046304251126</v>
      </c>
      <c r="J119" s="21">
        <v>23.6</v>
      </c>
      <c r="L119" s="63">
        <f t="shared" si="9"/>
        <v>56.65</v>
      </c>
      <c r="M119" t="s">
        <v>52</v>
      </c>
      <c r="P119" s="16">
        <f t="shared" si="14"/>
        <v>39.654999999999994</v>
      </c>
      <c r="Q119" s="5">
        <f t="shared" si="11"/>
        <v>0</v>
      </c>
      <c r="R119" s="21">
        <f t="shared" si="12"/>
        <v>16.054999999999993</v>
      </c>
    </row>
    <row r="120" spans="1:18" x14ac:dyDescent="0.25">
      <c r="A120" t="s">
        <v>4586</v>
      </c>
      <c r="B120" s="3" t="s">
        <v>248</v>
      </c>
      <c r="C120" t="s">
        <v>249</v>
      </c>
      <c r="D120" t="str">
        <f t="shared" si="13"/>
        <v>100% Virgin wool (organic)</v>
      </c>
      <c r="E120" t="str">
        <f t="shared" si="10"/>
        <v>saffron mélange  (018E )</v>
      </c>
      <c r="F120" s="1" t="s">
        <v>50</v>
      </c>
      <c r="G120" s="1" t="s">
        <v>51</v>
      </c>
      <c r="H120" s="3" t="s">
        <v>4507</v>
      </c>
      <c r="I120" s="2">
        <v>4046304251133</v>
      </c>
      <c r="J120" s="21">
        <v>24.5</v>
      </c>
      <c r="L120" s="63">
        <f t="shared" si="9"/>
        <v>58.8</v>
      </c>
      <c r="M120" t="s">
        <v>52</v>
      </c>
      <c r="P120" s="16">
        <f t="shared" si="14"/>
        <v>41.16</v>
      </c>
      <c r="Q120" s="5">
        <f t="shared" si="11"/>
        <v>0</v>
      </c>
      <c r="R120" s="21">
        <f t="shared" si="12"/>
        <v>16.659999999999997</v>
      </c>
    </row>
    <row r="121" spans="1:18" x14ac:dyDescent="0.25">
      <c r="A121" t="s">
        <v>4586</v>
      </c>
      <c r="B121" s="3" t="s">
        <v>250</v>
      </c>
      <c r="C121" t="s">
        <v>251</v>
      </c>
      <c r="D121" t="str">
        <f t="shared" si="13"/>
        <v>100% Virgin wool (organic)</v>
      </c>
      <c r="E121" t="str">
        <f t="shared" si="10"/>
        <v>saffron mélange  (018E )</v>
      </c>
      <c r="F121" s="1" t="s">
        <v>50</v>
      </c>
      <c r="G121" s="1" t="s">
        <v>51</v>
      </c>
      <c r="H121" s="3" t="s">
        <v>4508</v>
      </c>
      <c r="I121" s="2">
        <v>4046304251140</v>
      </c>
      <c r="J121" s="21">
        <v>25.4</v>
      </c>
      <c r="L121" s="63">
        <f t="shared" si="9"/>
        <v>60.95</v>
      </c>
      <c r="M121" t="s">
        <v>52</v>
      </c>
      <c r="P121" s="16">
        <f t="shared" si="14"/>
        <v>42.664999999999999</v>
      </c>
      <c r="Q121" s="5">
        <f t="shared" si="11"/>
        <v>0</v>
      </c>
      <c r="R121" s="21">
        <f t="shared" si="12"/>
        <v>17.265000000000001</v>
      </c>
    </row>
    <row r="122" spans="1:18" x14ac:dyDescent="0.25">
      <c r="A122" t="s">
        <v>4586</v>
      </c>
      <c r="B122" s="3" t="s">
        <v>252</v>
      </c>
      <c r="C122" t="s">
        <v>253</v>
      </c>
      <c r="D122" t="str">
        <f t="shared" si="13"/>
        <v>100% Virgin wool (organic)</v>
      </c>
      <c r="E122" t="str">
        <f t="shared" si="10"/>
        <v>saffron mélange  (018E )</v>
      </c>
      <c r="F122" s="1" t="s">
        <v>50</v>
      </c>
      <c r="G122" s="1" t="s">
        <v>51</v>
      </c>
      <c r="H122" s="3" t="s">
        <v>4509</v>
      </c>
      <c r="I122" s="2">
        <v>4046304251157</v>
      </c>
      <c r="J122" s="21">
        <v>25.7</v>
      </c>
      <c r="L122" s="63">
        <f t="shared" si="9"/>
        <v>61.7</v>
      </c>
      <c r="M122" t="s">
        <v>52</v>
      </c>
      <c r="P122" s="16">
        <f t="shared" si="14"/>
        <v>43.19</v>
      </c>
      <c r="Q122" s="5">
        <f t="shared" si="11"/>
        <v>0</v>
      </c>
      <c r="R122" s="21">
        <f t="shared" si="12"/>
        <v>17.489999999999998</v>
      </c>
    </row>
    <row r="123" spans="1:18" x14ac:dyDescent="0.25">
      <c r="A123" t="s">
        <v>4586</v>
      </c>
      <c r="B123" s="3" t="s">
        <v>254</v>
      </c>
      <c r="C123" t="s">
        <v>255</v>
      </c>
      <c r="D123" t="str">
        <f t="shared" si="13"/>
        <v>100% Virgin wool (organic)</v>
      </c>
      <c r="E123" t="str">
        <f t="shared" si="10"/>
        <v>slate  (98 )</v>
      </c>
      <c r="F123" s="1">
        <v>98</v>
      </c>
      <c r="G123" s="1" t="s">
        <v>61</v>
      </c>
      <c r="H123" s="3" t="s">
        <v>4506</v>
      </c>
      <c r="I123" s="2">
        <v>4046304241387</v>
      </c>
      <c r="J123" s="21">
        <v>23.6</v>
      </c>
      <c r="L123" s="63">
        <f t="shared" si="9"/>
        <v>56.65</v>
      </c>
      <c r="M123" t="s">
        <v>52</v>
      </c>
      <c r="P123" s="16">
        <f t="shared" si="14"/>
        <v>39.654999999999994</v>
      </c>
      <c r="Q123" s="5">
        <f t="shared" si="11"/>
        <v>0</v>
      </c>
      <c r="R123" s="21">
        <f t="shared" si="12"/>
        <v>16.054999999999993</v>
      </c>
    </row>
    <row r="124" spans="1:18" x14ac:dyDescent="0.25">
      <c r="A124" t="s">
        <v>4586</v>
      </c>
      <c r="B124" s="3" t="s">
        <v>256</v>
      </c>
      <c r="C124" t="s">
        <v>257</v>
      </c>
      <c r="D124" t="str">
        <f t="shared" si="13"/>
        <v>100% Virgin wool (organic)</v>
      </c>
      <c r="E124" t="str">
        <f t="shared" si="10"/>
        <v>slate  (98 )</v>
      </c>
      <c r="F124" s="1">
        <v>98</v>
      </c>
      <c r="G124" s="1" t="s">
        <v>61</v>
      </c>
      <c r="H124" s="3" t="s">
        <v>4507</v>
      </c>
      <c r="I124" s="2">
        <v>4046304241394</v>
      </c>
      <c r="J124" s="21">
        <v>24.5</v>
      </c>
      <c r="L124" s="63">
        <f t="shared" si="9"/>
        <v>58.8</v>
      </c>
      <c r="M124" t="s">
        <v>52</v>
      </c>
      <c r="P124" s="16">
        <f t="shared" si="14"/>
        <v>41.16</v>
      </c>
      <c r="Q124" s="5">
        <f t="shared" si="11"/>
        <v>0</v>
      </c>
      <c r="R124" s="21">
        <f t="shared" si="12"/>
        <v>16.659999999999997</v>
      </c>
    </row>
    <row r="125" spans="1:18" x14ac:dyDescent="0.25">
      <c r="A125" t="s">
        <v>4586</v>
      </c>
      <c r="B125" s="3" t="s">
        <v>258</v>
      </c>
      <c r="C125" t="s">
        <v>259</v>
      </c>
      <c r="D125" t="str">
        <f t="shared" si="13"/>
        <v>100% Virgin wool (organic)</v>
      </c>
      <c r="E125" t="str">
        <f t="shared" si="10"/>
        <v>slate  (98 )</v>
      </c>
      <c r="F125" s="1">
        <v>98</v>
      </c>
      <c r="G125" s="1" t="s">
        <v>61</v>
      </c>
      <c r="H125" s="3" t="s">
        <v>4508</v>
      </c>
      <c r="I125" s="2">
        <v>4046304241400</v>
      </c>
      <c r="J125" s="21">
        <v>25.4</v>
      </c>
      <c r="L125" s="63">
        <f t="shared" si="9"/>
        <v>60.95</v>
      </c>
      <c r="M125" t="s">
        <v>52</v>
      </c>
      <c r="P125" s="16">
        <f t="shared" si="14"/>
        <v>42.664999999999999</v>
      </c>
      <c r="Q125" s="5">
        <f t="shared" si="11"/>
        <v>0</v>
      </c>
      <c r="R125" s="21">
        <f t="shared" si="12"/>
        <v>17.265000000000001</v>
      </c>
    </row>
    <row r="126" spans="1:18" x14ac:dyDescent="0.25">
      <c r="A126" t="s">
        <v>4586</v>
      </c>
      <c r="B126" s="3" t="s">
        <v>260</v>
      </c>
      <c r="C126" t="s">
        <v>261</v>
      </c>
      <c r="D126" t="str">
        <f t="shared" si="13"/>
        <v>100% Virgin wool (organic)</v>
      </c>
      <c r="E126" t="str">
        <f t="shared" si="10"/>
        <v>slate  (98 )</v>
      </c>
      <c r="F126" s="1">
        <v>98</v>
      </c>
      <c r="G126" s="1" t="s">
        <v>61</v>
      </c>
      <c r="H126" s="3" t="s">
        <v>4509</v>
      </c>
      <c r="I126" s="2">
        <v>4046304241417</v>
      </c>
      <c r="J126" s="21">
        <v>25.7</v>
      </c>
      <c r="L126" s="63">
        <f t="shared" si="9"/>
        <v>61.7</v>
      </c>
      <c r="M126" t="s">
        <v>52</v>
      </c>
      <c r="P126" s="16">
        <f t="shared" si="14"/>
        <v>43.19</v>
      </c>
      <c r="Q126" s="5">
        <f t="shared" si="11"/>
        <v>0</v>
      </c>
      <c r="R126" s="21">
        <f t="shared" si="12"/>
        <v>17.489999999999998</v>
      </c>
    </row>
    <row r="127" spans="1:18" x14ac:dyDescent="0.25">
      <c r="A127" t="s">
        <v>4588</v>
      </c>
      <c r="B127" s="3" t="s">
        <v>262</v>
      </c>
      <c r="C127" t="s">
        <v>263</v>
      </c>
      <c r="D127" t="str">
        <f t="shared" si="13"/>
        <v>100% Virgin wool (organic)</v>
      </c>
      <c r="E127" t="str">
        <f t="shared" si="10"/>
        <v>natural  (1 )</v>
      </c>
      <c r="F127" s="1">
        <v>1</v>
      </c>
      <c r="G127" s="1" t="s">
        <v>6</v>
      </c>
      <c r="H127" s="3" t="s">
        <v>4512</v>
      </c>
      <c r="I127" s="2">
        <v>4046304023808</v>
      </c>
      <c r="J127" s="21">
        <v>5.7</v>
      </c>
      <c r="L127" s="63">
        <f t="shared" si="9"/>
        <v>13.700000000000001</v>
      </c>
      <c r="M127" t="s">
        <v>52</v>
      </c>
      <c r="P127" s="16">
        <f t="shared" si="14"/>
        <v>9.59</v>
      </c>
      <c r="Q127" s="5">
        <f t="shared" si="11"/>
        <v>0</v>
      </c>
      <c r="R127" s="21">
        <f t="shared" si="12"/>
        <v>3.8899999999999997</v>
      </c>
    </row>
    <row r="128" spans="1:18" x14ac:dyDescent="0.25">
      <c r="A128" t="s">
        <v>4588</v>
      </c>
      <c r="B128" s="3" t="s">
        <v>264</v>
      </c>
      <c r="C128" t="s">
        <v>265</v>
      </c>
      <c r="D128" t="str">
        <f t="shared" si="13"/>
        <v>100% Virgin wool (organic)</v>
      </c>
      <c r="E128" t="str">
        <f t="shared" si="10"/>
        <v>natural  (1 )</v>
      </c>
      <c r="F128" s="1">
        <v>1</v>
      </c>
      <c r="G128" s="1" t="s">
        <v>6</v>
      </c>
      <c r="H128" s="3" t="s">
        <v>4513</v>
      </c>
      <c r="I128" s="2">
        <v>4046304023815</v>
      </c>
      <c r="J128" s="21">
        <v>5.8</v>
      </c>
      <c r="L128" s="63">
        <f t="shared" si="9"/>
        <v>13.900000000000002</v>
      </c>
      <c r="M128" t="s">
        <v>52</v>
      </c>
      <c r="P128" s="16">
        <f t="shared" si="14"/>
        <v>9.73</v>
      </c>
      <c r="Q128" s="5">
        <f t="shared" si="11"/>
        <v>0</v>
      </c>
      <c r="R128" s="21">
        <f t="shared" si="12"/>
        <v>3.9300000000000006</v>
      </c>
    </row>
    <row r="129" spans="1:18" x14ac:dyDescent="0.25">
      <c r="A129" t="s">
        <v>4588</v>
      </c>
      <c r="B129" s="3" t="s">
        <v>266</v>
      </c>
      <c r="C129" t="s">
        <v>267</v>
      </c>
      <c r="D129" t="str">
        <f t="shared" si="13"/>
        <v>100% Virgin wool (organic)</v>
      </c>
      <c r="E129" t="str">
        <f t="shared" si="10"/>
        <v>natural  (1 )</v>
      </c>
      <c r="F129" s="1">
        <v>1</v>
      </c>
      <c r="G129" s="1" t="s">
        <v>6</v>
      </c>
      <c r="H129" s="3" t="s">
        <v>4514</v>
      </c>
      <c r="I129" s="2">
        <v>4046304023822</v>
      </c>
      <c r="J129" s="21">
        <v>5.9</v>
      </c>
      <c r="L129" s="63">
        <f t="shared" si="9"/>
        <v>14.149999999999999</v>
      </c>
      <c r="M129" t="s">
        <v>52</v>
      </c>
      <c r="P129" s="16">
        <f t="shared" si="14"/>
        <v>9.9049999999999976</v>
      </c>
      <c r="Q129" s="5">
        <f t="shared" si="11"/>
        <v>0</v>
      </c>
      <c r="R129" s="21">
        <f t="shared" si="12"/>
        <v>4.0049999999999972</v>
      </c>
    </row>
    <row r="130" spans="1:18" x14ac:dyDescent="0.25">
      <c r="A130" t="s">
        <v>4588</v>
      </c>
      <c r="B130" s="3" t="s">
        <v>268</v>
      </c>
      <c r="C130" t="s">
        <v>269</v>
      </c>
      <c r="D130" t="str">
        <f t="shared" si="13"/>
        <v>100% Virgin wool (organic)</v>
      </c>
      <c r="E130" t="str">
        <f t="shared" si="10"/>
        <v>red mélange  (60 )</v>
      </c>
      <c r="F130" s="1">
        <v>60</v>
      </c>
      <c r="G130" s="1" t="s">
        <v>91</v>
      </c>
      <c r="H130" s="3" t="s">
        <v>4512</v>
      </c>
      <c r="I130" s="2">
        <v>4046304191750</v>
      </c>
      <c r="J130" s="21">
        <v>6.05</v>
      </c>
      <c r="L130" s="63">
        <f t="shared" si="9"/>
        <v>14.499999999999998</v>
      </c>
      <c r="M130" t="s">
        <v>52</v>
      </c>
      <c r="P130" s="16">
        <f t="shared" si="14"/>
        <v>10.149999999999999</v>
      </c>
      <c r="Q130" s="5">
        <f t="shared" si="11"/>
        <v>0</v>
      </c>
      <c r="R130" s="21">
        <f t="shared" si="12"/>
        <v>4.0999999999999988</v>
      </c>
    </row>
    <row r="131" spans="1:18" x14ac:dyDescent="0.25">
      <c r="A131" t="s">
        <v>4588</v>
      </c>
      <c r="B131" s="3" t="s">
        <v>270</v>
      </c>
      <c r="C131" t="s">
        <v>271</v>
      </c>
      <c r="D131" t="str">
        <f t="shared" si="13"/>
        <v>100% Virgin wool (organic)</v>
      </c>
      <c r="E131" t="str">
        <f t="shared" si="10"/>
        <v>red mélange  (60 )</v>
      </c>
      <c r="F131" s="1">
        <v>60</v>
      </c>
      <c r="G131" s="1" t="s">
        <v>91</v>
      </c>
      <c r="H131" s="3" t="s">
        <v>4513</v>
      </c>
      <c r="I131" s="2">
        <v>4046304191767</v>
      </c>
      <c r="J131" s="21">
        <v>6.2</v>
      </c>
      <c r="L131" s="63">
        <f t="shared" si="9"/>
        <v>14.899999999999999</v>
      </c>
      <c r="M131" t="s">
        <v>52</v>
      </c>
      <c r="P131" s="16">
        <f t="shared" si="14"/>
        <v>10.429999999999998</v>
      </c>
      <c r="Q131" s="5">
        <f t="shared" si="11"/>
        <v>0</v>
      </c>
      <c r="R131" s="21">
        <f t="shared" si="12"/>
        <v>4.2299999999999978</v>
      </c>
    </row>
    <row r="132" spans="1:18" x14ac:dyDescent="0.25">
      <c r="A132" t="s">
        <v>4588</v>
      </c>
      <c r="B132" s="3" t="s">
        <v>272</v>
      </c>
      <c r="C132" t="s">
        <v>273</v>
      </c>
      <c r="D132" t="str">
        <f t="shared" si="13"/>
        <v>100% Virgin wool (organic)</v>
      </c>
      <c r="E132" t="str">
        <f t="shared" si="10"/>
        <v>red mélange  (60 )</v>
      </c>
      <c r="F132" s="1">
        <v>60</v>
      </c>
      <c r="G132" s="1" t="s">
        <v>91</v>
      </c>
      <c r="H132" s="3" t="s">
        <v>4514</v>
      </c>
      <c r="I132" s="2">
        <v>4046304191774</v>
      </c>
      <c r="J132" s="21">
        <v>6.35</v>
      </c>
      <c r="L132" s="63">
        <f t="shared" si="9"/>
        <v>15.25</v>
      </c>
      <c r="M132" t="s">
        <v>52</v>
      </c>
      <c r="P132" s="16">
        <f t="shared" si="14"/>
        <v>10.674999999999999</v>
      </c>
      <c r="Q132" s="5">
        <f t="shared" si="11"/>
        <v>0</v>
      </c>
      <c r="R132" s="21">
        <f t="shared" si="12"/>
        <v>4.3249999999999993</v>
      </c>
    </row>
    <row r="133" spans="1:18" x14ac:dyDescent="0.25">
      <c r="A133" t="s">
        <v>4588</v>
      </c>
      <c r="B133" s="3" t="s">
        <v>274</v>
      </c>
      <c r="C133" t="s">
        <v>275</v>
      </c>
      <c r="D133" t="str">
        <f t="shared" si="13"/>
        <v>100% Virgin wool (organic)</v>
      </c>
      <c r="E133" t="str">
        <f t="shared" si="10"/>
        <v>blue mélange  (80 )</v>
      </c>
      <c r="F133" s="1">
        <v>80</v>
      </c>
      <c r="G133" s="1" t="s">
        <v>88</v>
      </c>
      <c r="H133" s="3" t="s">
        <v>4512</v>
      </c>
      <c r="I133" s="2">
        <v>4046304191781</v>
      </c>
      <c r="J133" s="21">
        <v>6.05</v>
      </c>
      <c r="L133" s="63">
        <f t="shared" ref="L133:L196" si="15">ROUND((J133*2.4)/50,3)*50</f>
        <v>14.499999999999998</v>
      </c>
      <c r="M133" t="s">
        <v>52</v>
      </c>
      <c r="P133" s="16">
        <f t="shared" si="14"/>
        <v>10.149999999999999</v>
      </c>
      <c r="Q133" s="5">
        <f t="shared" si="11"/>
        <v>0</v>
      </c>
      <c r="R133" s="21">
        <f t="shared" si="12"/>
        <v>4.0999999999999988</v>
      </c>
    </row>
    <row r="134" spans="1:18" x14ac:dyDescent="0.25">
      <c r="A134" t="s">
        <v>4588</v>
      </c>
      <c r="B134" s="3" t="s">
        <v>276</v>
      </c>
      <c r="C134" t="s">
        <v>277</v>
      </c>
      <c r="D134" t="str">
        <f t="shared" si="13"/>
        <v>100% Virgin wool (organic)</v>
      </c>
      <c r="E134" t="str">
        <f t="shared" ref="E134:E197" si="16">G134&amp;" "&amp;" (" &amp;F134&amp;" )"</f>
        <v>blue mélange  (80 )</v>
      </c>
      <c r="F134" s="1">
        <v>80</v>
      </c>
      <c r="G134" s="1" t="s">
        <v>88</v>
      </c>
      <c r="H134" s="3" t="s">
        <v>4513</v>
      </c>
      <c r="I134" s="2">
        <v>4046304191798</v>
      </c>
      <c r="J134" s="21">
        <v>6.2</v>
      </c>
      <c r="L134" s="63">
        <f t="shared" si="15"/>
        <v>14.899999999999999</v>
      </c>
      <c r="M134" t="s">
        <v>52</v>
      </c>
      <c r="P134" s="16">
        <f t="shared" si="14"/>
        <v>10.429999999999998</v>
      </c>
      <c r="Q134" s="5">
        <f t="shared" ref="Q134:Q197" si="17">K134*P134</f>
        <v>0</v>
      </c>
      <c r="R134" s="21">
        <f t="shared" ref="R134:R197" si="18">P134-J134</f>
        <v>4.2299999999999978</v>
      </c>
    </row>
    <row r="135" spans="1:18" x14ac:dyDescent="0.25">
      <c r="A135" t="s">
        <v>4588</v>
      </c>
      <c r="B135" s="3" t="s">
        <v>278</v>
      </c>
      <c r="C135" t="s">
        <v>279</v>
      </c>
      <c r="D135" t="str">
        <f t="shared" si="13"/>
        <v>100% Virgin wool (organic)</v>
      </c>
      <c r="E135" t="str">
        <f t="shared" si="16"/>
        <v>blue mélange  (80 )</v>
      </c>
      <c r="F135" s="1">
        <v>80</v>
      </c>
      <c r="G135" s="1" t="s">
        <v>88</v>
      </c>
      <c r="H135" s="3" t="s">
        <v>4514</v>
      </c>
      <c r="I135" s="2">
        <v>4046304191804</v>
      </c>
      <c r="J135" s="21">
        <v>6.35</v>
      </c>
      <c r="L135" s="63">
        <f t="shared" si="15"/>
        <v>15.25</v>
      </c>
      <c r="M135" t="s">
        <v>52</v>
      </c>
      <c r="P135" s="16">
        <f t="shared" si="14"/>
        <v>10.674999999999999</v>
      </c>
      <c r="Q135" s="5">
        <f t="shared" si="17"/>
        <v>0</v>
      </c>
      <c r="R135" s="21">
        <f t="shared" si="18"/>
        <v>4.3249999999999993</v>
      </c>
    </row>
    <row r="136" spans="1:18" x14ac:dyDescent="0.25">
      <c r="A136" t="s">
        <v>4588</v>
      </c>
      <c r="B136" s="3" t="s">
        <v>280</v>
      </c>
      <c r="C136" t="s">
        <v>281</v>
      </c>
      <c r="D136" t="str">
        <f t="shared" si="13"/>
        <v>100% Virgin wool (organic)</v>
      </c>
      <c r="E136" t="str">
        <f t="shared" si="16"/>
        <v>natural  (1 )</v>
      </c>
      <c r="F136" s="1">
        <v>1</v>
      </c>
      <c r="G136" s="1" t="s">
        <v>6</v>
      </c>
      <c r="H136" s="3" t="s">
        <v>4512</v>
      </c>
      <c r="I136" s="2">
        <v>4046304269862</v>
      </c>
      <c r="J136" s="21">
        <v>4.8</v>
      </c>
      <c r="L136" s="63">
        <f t="shared" si="15"/>
        <v>11.5</v>
      </c>
      <c r="M136" t="s">
        <v>52</v>
      </c>
      <c r="P136" s="16">
        <f t="shared" si="14"/>
        <v>8.0499999999999989</v>
      </c>
      <c r="Q136" s="5">
        <f t="shared" si="17"/>
        <v>0</v>
      </c>
      <c r="R136" s="21">
        <f t="shared" si="18"/>
        <v>3.2499999999999991</v>
      </c>
    </row>
    <row r="137" spans="1:18" x14ac:dyDescent="0.25">
      <c r="A137" t="s">
        <v>4588</v>
      </c>
      <c r="B137" s="3" t="s">
        <v>282</v>
      </c>
      <c r="C137" t="s">
        <v>283</v>
      </c>
      <c r="D137" t="str">
        <f t="shared" si="13"/>
        <v>100% Virgin wool (organic)</v>
      </c>
      <c r="E137" t="str">
        <f t="shared" si="16"/>
        <v>natural  (1 )</v>
      </c>
      <c r="F137" s="1">
        <v>1</v>
      </c>
      <c r="G137" s="1" t="s">
        <v>6</v>
      </c>
      <c r="H137" s="3" t="s">
        <v>4513</v>
      </c>
      <c r="I137" s="2">
        <v>4046304269879</v>
      </c>
      <c r="J137" s="21">
        <v>4.95</v>
      </c>
      <c r="L137" s="63">
        <f t="shared" si="15"/>
        <v>11.899999999999999</v>
      </c>
      <c r="M137" t="s">
        <v>52</v>
      </c>
      <c r="P137" s="16">
        <f t="shared" si="14"/>
        <v>8.3299999999999983</v>
      </c>
      <c r="Q137" s="5">
        <f t="shared" si="17"/>
        <v>0</v>
      </c>
      <c r="R137" s="21">
        <f t="shared" si="18"/>
        <v>3.3799999999999981</v>
      </c>
    </row>
    <row r="138" spans="1:18" x14ac:dyDescent="0.25">
      <c r="A138" t="s">
        <v>4588</v>
      </c>
      <c r="B138" s="3" t="s">
        <v>284</v>
      </c>
      <c r="C138" t="s">
        <v>285</v>
      </c>
      <c r="D138" t="str">
        <f t="shared" si="13"/>
        <v>100% Virgin wool (organic)</v>
      </c>
      <c r="E138" t="str">
        <f t="shared" si="16"/>
        <v>natural  (1 )</v>
      </c>
      <c r="F138" s="1">
        <v>1</v>
      </c>
      <c r="G138" s="1" t="s">
        <v>6</v>
      </c>
      <c r="H138" s="3" t="s">
        <v>4514</v>
      </c>
      <c r="I138" s="2">
        <v>4046304269886</v>
      </c>
      <c r="J138" s="21">
        <v>5.0999999999999996</v>
      </c>
      <c r="L138" s="63">
        <f t="shared" si="15"/>
        <v>12.25</v>
      </c>
      <c r="M138" t="s">
        <v>52</v>
      </c>
      <c r="P138" s="16">
        <f t="shared" si="14"/>
        <v>8.5749999999999993</v>
      </c>
      <c r="Q138" s="5">
        <f t="shared" si="17"/>
        <v>0</v>
      </c>
      <c r="R138" s="21">
        <f t="shared" si="18"/>
        <v>3.4749999999999996</v>
      </c>
    </row>
    <row r="139" spans="1:18" x14ac:dyDescent="0.25">
      <c r="A139" t="s">
        <v>4588</v>
      </c>
      <c r="B139" s="3" t="s">
        <v>286</v>
      </c>
      <c r="C139" t="s">
        <v>287</v>
      </c>
      <c r="D139" t="str">
        <f t="shared" si="13"/>
        <v>100% Virgin wool (organic)</v>
      </c>
      <c r="E139" t="str">
        <f t="shared" si="16"/>
        <v>natural  (1 )</v>
      </c>
      <c r="F139" s="1">
        <v>1</v>
      </c>
      <c r="G139" s="1" t="s">
        <v>6</v>
      </c>
      <c r="H139" s="3" t="s">
        <v>4513</v>
      </c>
      <c r="I139" s="2">
        <v>4046304023938</v>
      </c>
      <c r="J139" s="21">
        <v>10.199999999999999</v>
      </c>
      <c r="L139" s="63">
        <f t="shared" si="15"/>
        <v>24.5</v>
      </c>
      <c r="M139" t="s">
        <v>52</v>
      </c>
      <c r="P139" s="16">
        <f t="shared" si="14"/>
        <v>17.149999999999999</v>
      </c>
      <c r="Q139" s="5">
        <f t="shared" si="17"/>
        <v>0</v>
      </c>
      <c r="R139" s="21">
        <f t="shared" si="18"/>
        <v>6.9499999999999993</v>
      </c>
    </row>
    <row r="140" spans="1:18" x14ac:dyDescent="0.25">
      <c r="A140" t="s">
        <v>4588</v>
      </c>
      <c r="B140" s="3" t="s">
        <v>288</v>
      </c>
      <c r="C140" t="s">
        <v>289</v>
      </c>
      <c r="D140" t="str">
        <f t="shared" si="13"/>
        <v>100% Virgin wool (organic)</v>
      </c>
      <c r="E140" t="str">
        <f t="shared" si="16"/>
        <v>natural  (1 )</v>
      </c>
      <c r="F140" s="1">
        <v>1</v>
      </c>
      <c r="G140" s="1" t="s">
        <v>6</v>
      </c>
      <c r="H140" s="3" t="s">
        <v>4514</v>
      </c>
      <c r="I140" s="2">
        <v>4046304023945</v>
      </c>
      <c r="J140" s="21">
        <v>10.7</v>
      </c>
      <c r="L140" s="63">
        <f t="shared" si="15"/>
        <v>25.7</v>
      </c>
      <c r="M140" t="s">
        <v>52</v>
      </c>
      <c r="P140" s="16">
        <f t="shared" si="14"/>
        <v>17.989999999999998</v>
      </c>
      <c r="Q140" s="5">
        <f t="shared" si="17"/>
        <v>0</v>
      </c>
      <c r="R140" s="21">
        <f t="shared" si="18"/>
        <v>7.2899999999999991</v>
      </c>
    </row>
    <row r="141" spans="1:18" x14ac:dyDescent="0.25">
      <c r="A141" t="s">
        <v>4588</v>
      </c>
      <c r="B141" s="3" t="s">
        <v>290</v>
      </c>
      <c r="C141" t="s">
        <v>291</v>
      </c>
      <c r="D141" t="str">
        <f t="shared" si="13"/>
        <v>100% Virgin wool (organic)</v>
      </c>
      <c r="E141" t="str">
        <f t="shared" si="16"/>
        <v>natural  (1 )</v>
      </c>
      <c r="F141" s="1">
        <v>1</v>
      </c>
      <c r="G141" s="1" t="s">
        <v>6</v>
      </c>
      <c r="H141" s="3" t="s">
        <v>4515</v>
      </c>
      <c r="I141" s="2">
        <v>4046304023952</v>
      </c>
      <c r="J141" s="21">
        <v>11.2</v>
      </c>
      <c r="L141" s="63">
        <f t="shared" si="15"/>
        <v>26.900000000000002</v>
      </c>
      <c r="M141" t="s">
        <v>52</v>
      </c>
      <c r="P141" s="16">
        <f t="shared" si="14"/>
        <v>18.830000000000002</v>
      </c>
      <c r="Q141" s="5">
        <f t="shared" si="17"/>
        <v>0</v>
      </c>
      <c r="R141" s="21">
        <f t="shared" si="18"/>
        <v>7.6300000000000026</v>
      </c>
    </row>
    <row r="142" spans="1:18" x14ac:dyDescent="0.25">
      <c r="A142" t="s">
        <v>4588</v>
      </c>
      <c r="B142" s="3" t="s">
        <v>292</v>
      </c>
      <c r="C142" t="s">
        <v>293</v>
      </c>
      <c r="D142" t="str">
        <f t="shared" si="13"/>
        <v>100% Virgin wool (organic)</v>
      </c>
      <c r="E142" t="str">
        <f t="shared" si="16"/>
        <v>natural  (1 )</v>
      </c>
      <c r="F142" s="1">
        <v>1</v>
      </c>
      <c r="G142" s="1" t="s">
        <v>6</v>
      </c>
      <c r="H142" s="3" t="s">
        <v>4516</v>
      </c>
      <c r="I142" s="2">
        <v>4046304023969</v>
      </c>
      <c r="J142" s="21">
        <v>12.2</v>
      </c>
      <c r="L142" s="63">
        <f t="shared" si="15"/>
        <v>29.299999999999997</v>
      </c>
      <c r="M142" t="s">
        <v>52</v>
      </c>
      <c r="P142" s="16">
        <f t="shared" si="14"/>
        <v>20.509999999999998</v>
      </c>
      <c r="Q142" s="5">
        <f t="shared" si="17"/>
        <v>0</v>
      </c>
      <c r="R142" s="21">
        <f t="shared" si="18"/>
        <v>8.3099999999999987</v>
      </c>
    </row>
    <row r="143" spans="1:18" x14ac:dyDescent="0.25">
      <c r="A143" t="s">
        <v>4588</v>
      </c>
      <c r="B143" s="3" t="s">
        <v>294</v>
      </c>
      <c r="C143" t="s">
        <v>295</v>
      </c>
      <c r="D143" t="str">
        <f t="shared" si="13"/>
        <v>100% Virgin wool (organic)</v>
      </c>
      <c r="E143" t="str">
        <f t="shared" si="16"/>
        <v>natural  (1 )</v>
      </c>
      <c r="F143" s="1">
        <v>1</v>
      </c>
      <c r="G143" s="1" t="s">
        <v>6</v>
      </c>
      <c r="H143" s="3" t="s">
        <v>4513</v>
      </c>
      <c r="I143" s="2">
        <v>4046304269893</v>
      </c>
      <c r="J143" s="21">
        <v>8.9</v>
      </c>
      <c r="L143" s="63">
        <f t="shared" si="15"/>
        <v>21.349999999999998</v>
      </c>
      <c r="M143" t="s">
        <v>52</v>
      </c>
      <c r="P143" s="16">
        <f t="shared" si="14"/>
        <v>14.944999999999997</v>
      </c>
      <c r="Q143" s="5">
        <f t="shared" si="17"/>
        <v>0</v>
      </c>
      <c r="R143" s="21">
        <f t="shared" si="18"/>
        <v>6.0449999999999964</v>
      </c>
    </row>
    <row r="144" spans="1:18" x14ac:dyDescent="0.25">
      <c r="A144" t="s">
        <v>4588</v>
      </c>
      <c r="B144" s="3" t="s">
        <v>296</v>
      </c>
      <c r="C144" t="s">
        <v>297</v>
      </c>
      <c r="D144" t="str">
        <f t="shared" si="13"/>
        <v>100% Virgin wool (organic)</v>
      </c>
      <c r="E144" t="str">
        <f t="shared" si="16"/>
        <v>natural  (1 )</v>
      </c>
      <c r="F144" s="1">
        <v>1</v>
      </c>
      <c r="G144" s="1" t="s">
        <v>6</v>
      </c>
      <c r="H144" s="3" t="s">
        <v>4514</v>
      </c>
      <c r="I144" s="2">
        <v>4046304269909</v>
      </c>
      <c r="J144" s="21">
        <v>9.5</v>
      </c>
      <c r="L144" s="63">
        <f t="shared" si="15"/>
        <v>22.8</v>
      </c>
      <c r="M144" t="s">
        <v>52</v>
      </c>
      <c r="P144" s="16">
        <f t="shared" si="14"/>
        <v>15.959999999999999</v>
      </c>
      <c r="Q144" s="5">
        <f t="shared" si="17"/>
        <v>0</v>
      </c>
      <c r="R144" s="21">
        <f t="shared" si="18"/>
        <v>6.4599999999999991</v>
      </c>
    </row>
    <row r="145" spans="1:18" x14ac:dyDescent="0.25">
      <c r="A145" t="s">
        <v>4588</v>
      </c>
      <c r="B145" s="3" t="s">
        <v>298</v>
      </c>
      <c r="C145" t="s">
        <v>299</v>
      </c>
      <c r="D145" t="str">
        <f t="shared" si="13"/>
        <v>100% Virgin wool (organic)</v>
      </c>
      <c r="E145" t="str">
        <f t="shared" si="16"/>
        <v>natural  (1 )</v>
      </c>
      <c r="F145" s="1">
        <v>1</v>
      </c>
      <c r="G145" s="1" t="s">
        <v>6</v>
      </c>
      <c r="H145" s="3" t="s">
        <v>4515</v>
      </c>
      <c r="I145" s="2">
        <v>4046304269916</v>
      </c>
      <c r="J145" s="21">
        <v>10.1</v>
      </c>
      <c r="L145" s="63">
        <f t="shared" si="15"/>
        <v>24.25</v>
      </c>
      <c r="M145" t="s">
        <v>52</v>
      </c>
      <c r="P145" s="16">
        <f t="shared" si="14"/>
        <v>16.974999999999998</v>
      </c>
      <c r="Q145" s="5">
        <f t="shared" si="17"/>
        <v>0</v>
      </c>
      <c r="R145" s="21">
        <f t="shared" si="18"/>
        <v>6.8749999999999982</v>
      </c>
    </row>
    <row r="146" spans="1:18" x14ac:dyDescent="0.25">
      <c r="A146" t="s">
        <v>4588</v>
      </c>
      <c r="B146" s="3" t="s">
        <v>300</v>
      </c>
      <c r="C146" t="s">
        <v>301</v>
      </c>
      <c r="D146" t="str">
        <f t="shared" si="13"/>
        <v>100% Virgin wool (organic)</v>
      </c>
      <c r="E146" t="str">
        <f t="shared" si="16"/>
        <v>natural  (1 )</v>
      </c>
      <c r="F146" s="1">
        <v>1</v>
      </c>
      <c r="G146" s="1" t="s">
        <v>6</v>
      </c>
      <c r="H146" s="3" t="s">
        <v>4516</v>
      </c>
      <c r="I146" s="2">
        <v>4046304269923</v>
      </c>
      <c r="J146" s="21">
        <v>10.7</v>
      </c>
      <c r="L146" s="63">
        <f t="shared" si="15"/>
        <v>25.7</v>
      </c>
      <c r="M146" t="s">
        <v>52</v>
      </c>
      <c r="P146" s="16">
        <f t="shared" si="14"/>
        <v>17.989999999999998</v>
      </c>
      <c r="Q146" s="5">
        <f t="shared" si="17"/>
        <v>0</v>
      </c>
      <c r="R146" s="21">
        <f t="shared" si="18"/>
        <v>7.2899999999999991</v>
      </c>
    </row>
    <row r="147" spans="1:18" x14ac:dyDescent="0.25">
      <c r="A147" t="s">
        <v>4589</v>
      </c>
      <c r="B147" s="3" t="s">
        <v>302</v>
      </c>
      <c r="C147" t="s">
        <v>303</v>
      </c>
      <c r="D147" t="str">
        <f t="shared" si="13"/>
        <v>100% Virgin wool (organic)</v>
      </c>
      <c r="E147" t="str">
        <f t="shared" si="16"/>
        <v>red mélange  (60 )</v>
      </c>
      <c r="F147" s="1">
        <v>60</v>
      </c>
      <c r="G147" s="1" t="s">
        <v>91</v>
      </c>
      <c r="H147" s="3">
        <v>104</v>
      </c>
      <c r="I147" s="2">
        <v>4046304191484</v>
      </c>
      <c r="J147" s="21">
        <v>17.399999999999999</v>
      </c>
      <c r="L147" s="63">
        <f t="shared" si="15"/>
        <v>41.75</v>
      </c>
      <c r="M147" t="s">
        <v>52</v>
      </c>
      <c r="P147" s="16">
        <f t="shared" si="14"/>
        <v>29.224999999999998</v>
      </c>
      <c r="Q147" s="5">
        <f t="shared" si="17"/>
        <v>0</v>
      </c>
      <c r="R147" s="21">
        <f t="shared" si="18"/>
        <v>11.824999999999999</v>
      </c>
    </row>
    <row r="148" spans="1:18" x14ac:dyDescent="0.25">
      <c r="A148" t="s">
        <v>4589</v>
      </c>
      <c r="B148" s="3" t="s">
        <v>304</v>
      </c>
      <c r="C148" t="s">
        <v>305</v>
      </c>
      <c r="D148" t="str">
        <f t="shared" si="13"/>
        <v>100% Virgin wool (organic)</v>
      </c>
      <c r="E148" t="str">
        <f t="shared" si="16"/>
        <v>red mélange  (60 )</v>
      </c>
      <c r="F148" s="1">
        <v>60</v>
      </c>
      <c r="G148" s="1" t="s">
        <v>91</v>
      </c>
      <c r="H148" s="3">
        <v>116</v>
      </c>
      <c r="I148" s="2">
        <v>4046304191491</v>
      </c>
      <c r="J148" s="21">
        <v>18.399999999999999</v>
      </c>
      <c r="L148" s="63">
        <f t="shared" si="15"/>
        <v>44.15</v>
      </c>
      <c r="M148" t="s">
        <v>52</v>
      </c>
      <c r="P148" s="16">
        <f t="shared" si="14"/>
        <v>30.904999999999998</v>
      </c>
      <c r="Q148" s="5">
        <f t="shared" si="17"/>
        <v>0</v>
      </c>
      <c r="R148" s="21">
        <f t="shared" si="18"/>
        <v>12.504999999999999</v>
      </c>
    </row>
    <row r="149" spans="1:18" x14ac:dyDescent="0.25">
      <c r="A149" t="s">
        <v>4589</v>
      </c>
      <c r="B149" s="3" t="s">
        <v>306</v>
      </c>
      <c r="C149" t="s">
        <v>307</v>
      </c>
      <c r="D149" t="str">
        <f t="shared" si="13"/>
        <v>100% Virgin wool (organic)</v>
      </c>
      <c r="E149" t="str">
        <f t="shared" si="16"/>
        <v>red mélange  (60 )</v>
      </c>
      <c r="F149" s="1">
        <v>60</v>
      </c>
      <c r="G149" s="1" t="s">
        <v>91</v>
      </c>
      <c r="H149" s="3">
        <v>128</v>
      </c>
      <c r="I149" s="2">
        <v>4046304191507</v>
      </c>
      <c r="J149" s="21">
        <v>19.899999999999999</v>
      </c>
      <c r="L149" s="63">
        <f t="shared" si="15"/>
        <v>47.75</v>
      </c>
      <c r="M149" t="s">
        <v>52</v>
      </c>
      <c r="P149" s="16">
        <f t="shared" si="14"/>
        <v>33.424999999999997</v>
      </c>
      <c r="Q149" s="5">
        <f t="shared" si="17"/>
        <v>0</v>
      </c>
      <c r="R149" s="21">
        <f t="shared" si="18"/>
        <v>13.524999999999999</v>
      </c>
    </row>
    <row r="150" spans="1:18" x14ac:dyDescent="0.25">
      <c r="A150" t="s">
        <v>4589</v>
      </c>
      <c r="B150" s="3" t="s">
        <v>308</v>
      </c>
      <c r="C150" t="s">
        <v>309</v>
      </c>
      <c r="D150" t="str">
        <f t="shared" si="13"/>
        <v>100% Virgin wool (organic)</v>
      </c>
      <c r="E150" t="str">
        <f t="shared" si="16"/>
        <v>red mélange  (60 )</v>
      </c>
      <c r="F150" s="1">
        <v>60</v>
      </c>
      <c r="G150" s="1" t="s">
        <v>91</v>
      </c>
      <c r="H150" s="3">
        <v>140</v>
      </c>
      <c r="I150" s="2">
        <v>4046304191514</v>
      </c>
      <c r="J150" s="21">
        <v>21.9</v>
      </c>
      <c r="L150" s="63">
        <f t="shared" si="15"/>
        <v>52.55</v>
      </c>
      <c r="M150" t="s">
        <v>52</v>
      </c>
      <c r="P150" s="16">
        <f t="shared" si="14"/>
        <v>36.784999999999997</v>
      </c>
      <c r="Q150" s="5">
        <f t="shared" si="17"/>
        <v>0</v>
      </c>
      <c r="R150" s="21">
        <f t="shared" si="18"/>
        <v>14.884999999999998</v>
      </c>
    </row>
    <row r="151" spans="1:18" x14ac:dyDescent="0.25">
      <c r="A151" t="s">
        <v>4589</v>
      </c>
      <c r="B151" s="3" t="s">
        <v>310</v>
      </c>
      <c r="C151" t="s">
        <v>311</v>
      </c>
      <c r="D151" t="str">
        <f t="shared" si="13"/>
        <v>100% Virgin wool (organic)</v>
      </c>
      <c r="E151" t="str">
        <f t="shared" si="16"/>
        <v>red mélange  (60 )</v>
      </c>
      <c r="F151" s="1">
        <v>60</v>
      </c>
      <c r="G151" s="1" t="s">
        <v>91</v>
      </c>
      <c r="H151" s="3">
        <v>92</v>
      </c>
      <c r="I151" s="2">
        <v>4046304191477</v>
      </c>
      <c r="J151" s="21">
        <v>15.2</v>
      </c>
      <c r="L151" s="63">
        <f t="shared" si="15"/>
        <v>36.5</v>
      </c>
      <c r="M151" t="s">
        <v>52</v>
      </c>
      <c r="P151" s="16">
        <f t="shared" si="14"/>
        <v>25.549999999999997</v>
      </c>
      <c r="Q151" s="5">
        <f t="shared" si="17"/>
        <v>0</v>
      </c>
      <c r="R151" s="21">
        <f t="shared" si="18"/>
        <v>10.349999999999998</v>
      </c>
    </row>
    <row r="152" spans="1:18" x14ac:dyDescent="0.25">
      <c r="A152" t="s">
        <v>4589</v>
      </c>
      <c r="B152" s="3" t="s">
        <v>312</v>
      </c>
      <c r="C152" t="s">
        <v>313</v>
      </c>
      <c r="D152" t="str">
        <f t="shared" ref="D152:D215" si="19">M152</f>
        <v>100% Virgin wool (organic)</v>
      </c>
      <c r="E152" t="str">
        <f t="shared" si="16"/>
        <v>blue mélange  (80 )</v>
      </c>
      <c r="F152" s="1">
        <v>80</v>
      </c>
      <c r="G152" s="1" t="s">
        <v>88</v>
      </c>
      <c r="H152" s="3">
        <v>104</v>
      </c>
      <c r="I152" s="2">
        <v>4046304191538</v>
      </c>
      <c r="J152" s="21">
        <v>17.399999999999999</v>
      </c>
      <c r="L152" s="63">
        <f t="shared" si="15"/>
        <v>41.75</v>
      </c>
      <c r="M152" t="s">
        <v>52</v>
      </c>
      <c r="P152" s="16">
        <f t="shared" ref="P152:P215" si="20">L152*(1-$P$4)</f>
        <v>29.224999999999998</v>
      </c>
      <c r="Q152" s="5">
        <f t="shared" si="17"/>
        <v>0</v>
      </c>
      <c r="R152" s="21">
        <f t="shared" si="18"/>
        <v>11.824999999999999</v>
      </c>
    </row>
    <row r="153" spans="1:18" x14ac:dyDescent="0.25">
      <c r="A153" t="s">
        <v>4589</v>
      </c>
      <c r="B153" s="3" t="s">
        <v>314</v>
      </c>
      <c r="C153" t="s">
        <v>315</v>
      </c>
      <c r="D153" t="str">
        <f t="shared" si="19"/>
        <v>100% Virgin wool (organic)</v>
      </c>
      <c r="E153" t="str">
        <f t="shared" si="16"/>
        <v>blue mélange  (80 )</v>
      </c>
      <c r="F153" s="1">
        <v>80</v>
      </c>
      <c r="G153" s="1" t="s">
        <v>88</v>
      </c>
      <c r="H153" s="3">
        <v>116</v>
      </c>
      <c r="I153" s="2">
        <v>4046304191545</v>
      </c>
      <c r="J153" s="21">
        <v>18.399999999999999</v>
      </c>
      <c r="L153" s="63">
        <f t="shared" si="15"/>
        <v>44.15</v>
      </c>
      <c r="M153" t="s">
        <v>52</v>
      </c>
      <c r="P153" s="16">
        <f t="shared" si="20"/>
        <v>30.904999999999998</v>
      </c>
      <c r="Q153" s="5">
        <f t="shared" si="17"/>
        <v>0</v>
      </c>
      <c r="R153" s="21">
        <f t="shared" si="18"/>
        <v>12.504999999999999</v>
      </c>
    </row>
    <row r="154" spans="1:18" x14ac:dyDescent="0.25">
      <c r="A154" t="s">
        <v>4589</v>
      </c>
      <c r="B154" s="3" t="s">
        <v>316</v>
      </c>
      <c r="C154" t="s">
        <v>317</v>
      </c>
      <c r="D154" t="str">
        <f t="shared" si="19"/>
        <v>100% Virgin wool (organic)</v>
      </c>
      <c r="E154" t="str">
        <f t="shared" si="16"/>
        <v>blue mélange  (80 )</v>
      </c>
      <c r="F154" s="1">
        <v>80</v>
      </c>
      <c r="G154" s="1" t="s">
        <v>88</v>
      </c>
      <c r="H154" s="3">
        <v>128</v>
      </c>
      <c r="I154" s="2">
        <v>4046304191552</v>
      </c>
      <c r="J154" s="21">
        <v>19.899999999999999</v>
      </c>
      <c r="L154" s="63">
        <f t="shared" si="15"/>
        <v>47.75</v>
      </c>
      <c r="M154" t="s">
        <v>52</v>
      </c>
      <c r="P154" s="16">
        <f t="shared" si="20"/>
        <v>33.424999999999997</v>
      </c>
      <c r="Q154" s="5">
        <f t="shared" si="17"/>
        <v>0</v>
      </c>
      <c r="R154" s="21">
        <f t="shared" si="18"/>
        <v>13.524999999999999</v>
      </c>
    </row>
    <row r="155" spans="1:18" x14ac:dyDescent="0.25">
      <c r="A155" t="s">
        <v>4589</v>
      </c>
      <c r="B155" s="3" t="s">
        <v>318</v>
      </c>
      <c r="C155" t="s">
        <v>319</v>
      </c>
      <c r="D155" t="str">
        <f t="shared" si="19"/>
        <v>100% Virgin wool (organic)</v>
      </c>
      <c r="E155" t="str">
        <f t="shared" si="16"/>
        <v>blue mélange  (80 )</v>
      </c>
      <c r="F155" s="1">
        <v>80</v>
      </c>
      <c r="G155" s="1" t="s">
        <v>88</v>
      </c>
      <c r="H155" s="3">
        <v>140</v>
      </c>
      <c r="I155" s="2">
        <v>4046304191569</v>
      </c>
      <c r="J155" s="21">
        <v>21.9</v>
      </c>
      <c r="L155" s="63">
        <f t="shared" si="15"/>
        <v>52.55</v>
      </c>
      <c r="M155" t="s">
        <v>52</v>
      </c>
      <c r="P155" s="16">
        <f t="shared" si="20"/>
        <v>36.784999999999997</v>
      </c>
      <c r="Q155" s="5">
        <f t="shared" si="17"/>
        <v>0</v>
      </c>
      <c r="R155" s="21">
        <f t="shared" si="18"/>
        <v>14.884999999999998</v>
      </c>
    </row>
    <row r="156" spans="1:18" x14ac:dyDescent="0.25">
      <c r="A156" t="s">
        <v>4589</v>
      </c>
      <c r="B156" s="3" t="s">
        <v>320</v>
      </c>
      <c r="C156" t="s">
        <v>321</v>
      </c>
      <c r="D156" t="str">
        <f t="shared" si="19"/>
        <v>100% Virgin wool (organic)</v>
      </c>
      <c r="E156" t="str">
        <f t="shared" si="16"/>
        <v>blue mélange  (80 )</v>
      </c>
      <c r="F156" s="1">
        <v>80</v>
      </c>
      <c r="G156" s="1" t="s">
        <v>88</v>
      </c>
      <c r="H156" s="3">
        <v>92</v>
      </c>
      <c r="I156" s="2">
        <v>4046304191521</v>
      </c>
      <c r="J156" s="21">
        <v>15.2</v>
      </c>
      <c r="L156" s="63">
        <f t="shared" si="15"/>
        <v>36.5</v>
      </c>
      <c r="M156" t="s">
        <v>52</v>
      </c>
      <c r="P156" s="16">
        <f t="shared" si="20"/>
        <v>25.549999999999997</v>
      </c>
      <c r="Q156" s="5">
        <f t="shared" si="17"/>
        <v>0</v>
      </c>
      <c r="R156" s="21">
        <f t="shared" si="18"/>
        <v>10.349999999999998</v>
      </c>
    </row>
    <row r="157" spans="1:18" x14ac:dyDescent="0.25">
      <c r="A157" t="s">
        <v>4589</v>
      </c>
      <c r="B157" s="3" t="s">
        <v>322</v>
      </c>
      <c r="C157" t="s">
        <v>323</v>
      </c>
      <c r="D157" t="str">
        <f t="shared" si="19"/>
        <v>100% Virgin wool (organic)</v>
      </c>
      <c r="E157" t="str">
        <f t="shared" si="16"/>
        <v>natural  (1 )</v>
      </c>
      <c r="F157" s="1">
        <v>1</v>
      </c>
      <c r="G157" s="1" t="s">
        <v>6</v>
      </c>
      <c r="H157" s="3">
        <v>104</v>
      </c>
      <c r="I157" s="2">
        <v>4046304023983</v>
      </c>
      <c r="J157" s="21">
        <v>10.4</v>
      </c>
      <c r="L157" s="63">
        <f t="shared" si="15"/>
        <v>24.95</v>
      </c>
      <c r="M157" t="s">
        <v>52</v>
      </c>
      <c r="P157" s="16">
        <f t="shared" si="20"/>
        <v>17.465</v>
      </c>
      <c r="Q157" s="5">
        <f t="shared" si="17"/>
        <v>0</v>
      </c>
      <c r="R157" s="21">
        <f t="shared" si="18"/>
        <v>7.0649999999999995</v>
      </c>
    </row>
    <row r="158" spans="1:18" x14ac:dyDescent="0.25">
      <c r="A158" t="s">
        <v>4589</v>
      </c>
      <c r="B158" s="3" t="s">
        <v>324</v>
      </c>
      <c r="C158" t="s">
        <v>325</v>
      </c>
      <c r="D158" t="str">
        <f t="shared" si="19"/>
        <v>100% Virgin wool (organic)</v>
      </c>
      <c r="E158" t="str">
        <f t="shared" si="16"/>
        <v>natural  (1 )</v>
      </c>
      <c r="F158" s="1">
        <v>1</v>
      </c>
      <c r="G158" s="1" t="s">
        <v>6</v>
      </c>
      <c r="H158" s="3">
        <v>116</v>
      </c>
      <c r="I158" s="2">
        <v>4046304023990</v>
      </c>
      <c r="J158" s="21">
        <v>10.6</v>
      </c>
      <c r="L158" s="63">
        <f t="shared" si="15"/>
        <v>25.45</v>
      </c>
      <c r="M158" t="s">
        <v>52</v>
      </c>
      <c r="P158" s="16">
        <f t="shared" si="20"/>
        <v>17.814999999999998</v>
      </c>
      <c r="Q158" s="5">
        <f t="shared" si="17"/>
        <v>0</v>
      </c>
      <c r="R158" s="21">
        <f t="shared" si="18"/>
        <v>7.2149999999999981</v>
      </c>
    </row>
    <row r="159" spans="1:18" x14ac:dyDescent="0.25">
      <c r="A159" t="s">
        <v>4589</v>
      </c>
      <c r="B159" s="3" t="s">
        <v>326</v>
      </c>
      <c r="C159" t="s">
        <v>327</v>
      </c>
      <c r="D159" t="str">
        <f t="shared" si="19"/>
        <v>100% Virgin wool (organic)</v>
      </c>
      <c r="E159" t="str">
        <f t="shared" si="16"/>
        <v>natural  (1 )</v>
      </c>
      <c r="F159" s="1">
        <v>1</v>
      </c>
      <c r="G159" s="1" t="s">
        <v>6</v>
      </c>
      <c r="H159" s="3">
        <v>128</v>
      </c>
      <c r="I159" s="2">
        <v>4046304024003</v>
      </c>
      <c r="J159" s="21">
        <v>11.4</v>
      </c>
      <c r="L159" s="63">
        <f t="shared" si="15"/>
        <v>27.35</v>
      </c>
      <c r="M159" t="s">
        <v>52</v>
      </c>
      <c r="P159" s="16">
        <f t="shared" si="20"/>
        <v>19.145</v>
      </c>
      <c r="Q159" s="5">
        <f t="shared" si="17"/>
        <v>0</v>
      </c>
      <c r="R159" s="21">
        <f t="shared" si="18"/>
        <v>7.7449999999999992</v>
      </c>
    </row>
    <row r="160" spans="1:18" x14ac:dyDescent="0.25">
      <c r="A160" t="s">
        <v>4589</v>
      </c>
      <c r="B160" s="3" t="s">
        <v>328</v>
      </c>
      <c r="C160" t="s">
        <v>329</v>
      </c>
      <c r="D160" t="str">
        <f t="shared" si="19"/>
        <v>100% Virgin wool (organic)</v>
      </c>
      <c r="E160" t="str">
        <f t="shared" si="16"/>
        <v>natural  (1 )</v>
      </c>
      <c r="F160" s="1">
        <v>1</v>
      </c>
      <c r="G160" s="1" t="s">
        <v>6</v>
      </c>
      <c r="H160" s="3">
        <v>140</v>
      </c>
      <c r="I160" s="2">
        <v>4046304024010</v>
      </c>
      <c r="J160" s="21">
        <v>11.6</v>
      </c>
      <c r="L160" s="63">
        <f t="shared" si="15"/>
        <v>27.85</v>
      </c>
      <c r="M160" t="s">
        <v>52</v>
      </c>
      <c r="P160" s="16">
        <f t="shared" si="20"/>
        <v>19.495000000000001</v>
      </c>
      <c r="Q160" s="5">
        <f t="shared" si="17"/>
        <v>0</v>
      </c>
      <c r="R160" s="21">
        <f t="shared" si="18"/>
        <v>7.8950000000000014</v>
      </c>
    </row>
    <row r="161" spans="1:18" x14ac:dyDescent="0.25">
      <c r="A161" t="s">
        <v>4589</v>
      </c>
      <c r="B161" s="3" t="s">
        <v>330</v>
      </c>
      <c r="C161" t="s">
        <v>331</v>
      </c>
      <c r="D161" t="str">
        <f t="shared" si="19"/>
        <v>100% Virgin wool (organic)</v>
      </c>
      <c r="E161" t="str">
        <f t="shared" si="16"/>
        <v>natural  (1 )</v>
      </c>
      <c r="F161" s="1">
        <v>1</v>
      </c>
      <c r="G161" s="1" t="s">
        <v>6</v>
      </c>
      <c r="H161" s="3">
        <v>152</v>
      </c>
      <c r="I161" s="2">
        <v>4046304024027</v>
      </c>
      <c r="J161" s="21">
        <v>12.4</v>
      </c>
      <c r="L161" s="63">
        <f t="shared" si="15"/>
        <v>29.75</v>
      </c>
      <c r="M161" t="s">
        <v>52</v>
      </c>
      <c r="P161" s="16">
        <f t="shared" si="20"/>
        <v>20.824999999999999</v>
      </c>
      <c r="Q161" s="5">
        <f t="shared" si="17"/>
        <v>0</v>
      </c>
      <c r="R161" s="21">
        <f t="shared" si="18"/>
        <v>8.4249999999999989</v>
      </c>
    </row>
    <row r="162" spans="1:18" x14ac:dyDescent="0.25">
      <c r="A162" t="s">
        <v>4589</v>
      </c>
      <c r="B162" s="3" t="s">
        <v>332</v>
      </c>
      <c r="C162" t="s">
        <v>333</v>
      </c>
      <c r="D162" t="str">
        <f t="shared" si="19"/>
        <v>100% Virgin wool (organic)</v>
      </c>
      <c r="E162" t="str">
        <f t="shared" si="16"/>
        <v>natural  (1 )</v>
      </c>
      <c r="F162" s="1">
        <v>1</v>
      </c>
      <c r="G162" s="1" t="s">
        <v>6</v>
      </c>
      <c r="H162" s="3">
        <v>92</v>
      </c>
      <c r="I162" s="2">
        <v>4046304023976</v>
      </c>
      <c r="J162" s="21">
        <v>9.6</v>
      </c>
      <c r="L162" s="63">
        <f t="shared" si="15"/>
        <v>23.05</v>
      </c>
      <c r="M162" t="s">
        <v>52</v>
      </c>
      <c r="P162" s="16">
        <f t="shared" si="20"/>
        <v>16.134999999999998</v>
      </c>
      <c r="Q162" s="5">
        <f t="shared" si="17"/>
        <v>0</v>
      </c>
      <c r="R162" s="21">
        <f t="shared" si="18"/>
        <v>6.5349999999999984</v>
      </c>
    </row>
    <row r="163" spans="1:18" x14ac:dyDescent="0.25">
      <c r="A163" t="s">
        <v>4589</v>
      </c>
      <c r="B163" s="3" t="s">
        <v>334</v>
      </c>
      <c r="C163" t="s">
        <v>335</v>
      </c>
      <c r="D163" t="str">
        <f t="shared" si="19"/>
        <v>100% Virgin wool (organic)</v>
      </c>
      <c r="E163" t="str">
        <f t="shared" si="16"/>
        <v>natural  (1 )</v>
      </c>
      <c r="F163" s="1">
        <v>1</v>
      </c>
      <c r="G163" s="1" t="s">
        <v>6</v>
      </c>
      <c r="H163" s="3">
        <v>104</v>
      </c>
      <c r="I163" s="2">
        <v>4046304269947</v>
      </c>
      <c r="J163" s="21">
        <v>8.4499999999999993</v>
      </c>
      <c r="L163" s="63">
        <f t="shared" si="15"/>
        <v>20.3</v>
      </c>
      <c r="M163" t="s">
        <v>52</v>
      </c>
      <c r="P163" s="16">
        <f t="shared" si="20"/>
        <v>14.209999999999999</v>
      </c>
      <c r="Q163" s="5">
        <f t="shared" si="17"/>
        <v>0</v>
      </c>
      <c r="R163" s="21">
        <f t="shared" si="18"/>
        <v>5.76</v>
      </c>
    </row>
    <row r="164" spans="1:18" x14ac:dyDescent="0.25">
      <c r="A164" t="s">
        <v>4589</v>
      </c>
      <c r="B164" s="3" t="s">
        <v>336</v>
      </c>
      <c r="C164" t="s">
        <v>337</v>
      </c>
      <c r="D164" t="str">
        <f t="shared" si="19"/>
        <v>100% Virgin wool (organic)</v>
      </c>
      <c r="E164" t="str">
        <f t="shared" si="16"/>
        <v>natural  (1 )</v>
      </c>
      <c r="F164" s="1">
        <v>1</v>
      </c>
      <c r="G164" s="1" t="s">
        <v>6</v>
      </c>
      <c r="H164" s="3">
        <v>116</v>
      </c>
      <c r="I164" s="2">
        <v>4046304269954</v>
      </c>
      <c r="J164" s="21">
        <v>8.9499999999999993</v>
      </c>
      <c r="L164" s="63">
        <f t="shared" si="15"/>
        <v>21.5</v>
      </c>
      <c r="M164" t="s">
        <v>52</v>
      </c>
      <c r="P164" s="16">
        <f t="shared" si="20"/>
        <v>15.049999999999999</v>
      </c>
      <c r="Q164" s="5">
        <f t="shared" si="17"/>
        <v>0</v>
      </c>
      <c r="R164" s="21">
        <f t="shared" si="18"/>
        <v>6.1</v>
      </c>
    </row>
    <row r="165" spans="1:18" x14ac:dyDescent="0.25">
      <c r="A165" t="s">
        <v>4589</v>
      </c>
      <c r="B165" s="3" t="s">
        <v>338</v>
      </c>
      <c r="C165" t="s">
        <v>339</v>
      </c>
      <c r="D165" t="str">
        <f t="shared" si="19"/>
        <v>100% Virgin wool (organic)</v>
      </c>
      <c r="E165" t="str">
        <f t="shared" si="16"/>
        <v>natural  (1 )</v>
      </c>
      <c r="F165" s="1">
        <v>1</v>
      </c>
      <c r="G165" s="1" t="s">
        <v>6</v>
      </c>
      <c r="H165" s="3">
        <v>128</v>
      </c>
      <c r="I165" s="2">
        <v>4046304269961</v>
      </c>
      <c r="J165" s="21">
        <v>9.4499999999999993</v>
      </c>
      <c r="L165" s="63">
        <f t="shared" si="15"/>
        <v>22.7</v>
      </c>
      <c r="M165" t="s">
        <v>52</v>
      </c>
      <c r="P165" s="16">
        <f t="shared" si="20"/>
        <v>15.889999999999999</v>
      </c>
      <c r="Q165" s="5">
        <f t="shared" si="17"/>
        <v>0</v>
      </c>
      <c r="R165" s="21">
        <f t="shared" si="18"/>
        <v>6.4399999999999995</v>
      </c>
    </row>
    <row r="166" spans="1:18" x14ac:dyDescent="0.25">
      <c r="A166" t="s">
        <v>4589</v>
      </c>
      <c r="B166" s="3" t="s">
        <v>340</v>
      </c>
      <c r="C166" t="s">
        <v>341</v>
      </c>
      <c r="D166" t="str">
        <f t="shared" si="19"/>
        <v>100% Virgin wool (organic)</v>
      </c>
      <c r="E166" t="str">
        <f t="shared" si="16"/>
        <v>natural  (1 )</v>
      </c>
      <c r="F166" s="1">
        <v>1</v>
      </c>
      <c r="G166" s="1" t="s">
        <v>6</v>
      </c>
      <c r="H166" s="3">
        <v>140</v>
      </c>
      <c r="I166" s="2">
        <v>4046304269978</v>
      </c>
      <c r="J166" s="21">
        <v>9.9499999999999993</v>
      </c>
      <c r="L166" s="63">
        <f t="shared" si="15"/>
        <v>23.9</v>
      </c>
      <c r="M166" t="s">
        <v>52</v>
      </c>
      <c r="P166" s="16">
        <f t="shared" si="20"/>
        <v>16.729999999999997</v>
      </c>
      <c r="Q166" s="5">
        <f t="shared" si="17"/>
        <v>0</v>
      </c>
      <c r="R166" s="21">
        <f t="shared" si="18"/>
        <v>6.7799999999999976</v>
      </c>
    </row>
    <row r="167" spans="1:18" x14ac:dyDescent="0.25">
      <c r="A167" t="s">
        <v>4589</v>
      </c>
      <c r="B167" s="3" t="s">
        <v>342</v>
      </c>
      <c r="C167" t="s">
        <v>343</v>
      </c>
      <c r="D167" t="str">
        <f t="shared" si="19"/>
        <v>100% Virgin wool (organic)</v>
      </c>
      <c r="E167" t="str">
        <f t="shared" si="16"/>
        <v>natural  (1 )</v>
      </c>
      <c r="F167" s="1">
        <v>1</v>
      </c>
      <c r="G167" s="1" t="s">
        <v>6</v>
      </c>
      <c r="H167" s="3">
        <v>152</v>
      </c>
      <c r="I167" s="2">
        <v>4046304269985</v>
      </c>
      <c r="J167" s="21">
        <v>10.45</v>
      </c>
      <c r="L167" s="63">
        <f t="shared" si="15"/>
        <v>25.1</v>
      </c>
      <c r="M167" t="s">
        <v>52</v>
      </c>
      <c r="P167" s="16">
        <f t="shared" si="20"/>
        <v>17.57</v>
      </c>
      <c r="Q167" s="5">
        <f t="shared" si="17"/>
        <v>0</v>
      </c>
      <c r="R167" s="21">
        <f t="shared" si="18"/>
        <v>7.120000000000001</v>
      </c>
    </row>
    <row r="168" spans="1:18" x14ac:dyDescent="0.25">
      <c r="A168" t="s">
        <v>4589</v>
      </c>
      <c r="B168" s="3" t="s">
        <v>344</v>
      </c>
      <c r="C168" t="s">
        <v>345</v>
      </c>
      <c r="D168" t="str">
        <f t="shared" si="19"/>
        <v>100% Virgin wool (organic)</v>
      </c>
      <c r="E168" t="str">
        <f t="shared" si="16"/>
        <v>natural  (1 )</v>
      </c>
      <c r="F168" s="1">
        <v>1</v>
      </c>
      <c r="G168" s="1" t="s">
        <v>6</v>
      </c>
      <c r="H168" s="3">
        <v>92</v>
      </c>
      <c r="I168" s="2">
        <v>4046304269930</v>
      </c>
      <c r="J168" s="21">
        <v>7.95</v>
      </c>
      <c r="L168" s="63">
        <f t="shared" si="15"/>
        <v>19.100000000000001</v>
      </c>
      <c r="M168" t="s">
        <v>52</v>
      </c>
      <c r="P168" s="16">
        <f t="shared" si="20"/>
        <v>13.370000000000001</v>
      </c>
      <c r="Q168" s="5">
        <f t="shared" si="17"/>
        <v>0</v>
      </c>
      <c r="R168" s="21">
        <f t="shared" si="18"/>
        <v>5.4200000000000008</v>
      </c>
    </row>
    <row r="169" spans="1:18" x14ac:dyDescent="0.25">
      <c r="A169" t="s">
        <v>4589</v>
      </c>
      <c r="B169" s="3" t="s">
        <v>346</v>
      </c>
      <c r="C169" t="s">
        <v>347</v>
      </c>
      <c r="D169" t="str">
        <f t="shared" si="19"/>
        <v>100% Virgin wool (organic)</v>
      </c>
      <c r="E169" t="str">
        <f t="shared" si="16"/>
        <v>natural  (1 )</v>
      </c>
      <c r="F169" s="1">
        <v>1</v>
      </c>
      <c r="G169" s="1" t="s">
        <v>6</v>
      </c>
      <c r="H169" s="3">
        <v>104</v>
      </c>
      <c r="I169" s="2">
        <v>4046304024065</v>
      </c>
      <c r="J169" s="21">
        <v>12.2</v>
      </c>
      <c r="L169" s="63">
        <f t="shared" si="15"/>
        <v>29.299999999999997</v>
      </c>
      <c r="M169" t="s">
        <v>52</v>
      </c>
      <c r="P169" s="16">
        <f t="shared" si="20"/>
        <v>20.509999999999998</v>
      </c>
      <c r="Q169" s="5">
        <f t="shared" si="17"/>
        <v>0</v>
      </c>
      <c r="R169" s="21">
        <f t="shared" si="18"/>
        <v>8.3099999999999987</v>
      </c>
    </row>
    <row r="170" spans="1:18" x14ac:dyDescent="0.25">
      <c r="A170" t="s">
        <v>4589</v>
      </c>
      <c r="B170" s="3" t="s">
        <v>348</v>
      </c>
      <c r="C170" t="s">
        <v>349</v>
      </c>
      <c r="D170" t="str">
        <f t="shared" si="19"/>
        <v>100% Virgin wool (organic)</v>
      </c>
      <c r="E170" t="str">
        <f t="shared" si="16"/>
        <v>natural  (1 )</v>
      </c>
      <c r="F170" s="1">
        <v>1</v>
      </c>
      <c r="G170" s="1" t="s">
        <v>6</v>
      </c>
      <c r="H170" s="3">
        <v>116</v>
      </c>
      <c r="I170" s="2">
        <v>4046304024072</v>
      </c>
      <c r="J170" s="21">
        <v>12.6</v>
      </c>
      <c r="L170" s="63">
        <f t="shared" si="15"/>
        <v>30.25</v>
      </c>
      <c r="M170" t="s">
        <v>52</v>
      </c>
      <c r="P170" s="16">
        <f t="shared" si="20"/>
        <v>21.174999999999997</v>
      </c>
      <c r="Q170" s="5">
        <f t="shared" si="17"/>
        <v>0</v>
      </c>
      <c r="R170" s="21">
        <f t="shared" si="18"/>
        <v>8.5749999999999975</v>
      </c>
    </row>
    <row r="171" spans="1:18" x14ac:dyDescent="0.25">
      <c r="A171" t="s">
        <v>4589</v>
      </c>
      <c r="B171" s="3" t="s">
        <v>350</v>
      </c>
      <c r="C171" t="s">
        <v>351</v>
      </c>
      <c r="D171" t="str">
        <f t="shared" si="19"/>
        <v>100% Virgin wool (organic)</v>
      </c>
      <c r="E171" t="str">
        <f t="shared" si="16"/>
        <v>natural  (1 )</v>
      </c>
      <c r="F171" s="1">
        <v>1</v>
      </c>
      <c r="G171" s="1" t="s">
        <v>6</v>
      </c>
      <c r="H171" s="3">
        <v>128</v>
      </c>
      <c r="I171" s="2">
        <v>4046304024089</v>
      </c>
      <c r="J171" s="21">
        <v>13.9</v>
      </c>
      <c r="L171" s="63">
        <f t="shared" si="15"/>
        <v>33.35</v>
      </c>
      <c r="M171" t="s">
        <v>52</v>
      </c>
      <c r="P171" s="16">
        <f t="shared" si="20"/>
        <v>23.344999999999999</v>
      </c>
      <c r="Q171" s="5">
        <f t="shared" si="17"/>
        <v>0</v>
      </c>
      <c r="R171" s="21">
        <f t="shared" si="18"/>
        <v>9.4449999999999985</v>
      </c>
    </row>
    <row r="172" spans="1:18" x14ac:dyDescent="0.25">
      <c r="A172" t="s">
        <v>4589</v>
      </c>
      <c r="B172" s="3" t="s">
        <v>352</v>
      </c>
      <c r="C172" t="s">
        <v>353</v>
      </c>
      <c r="D172" t="str">
        <f t="shared" si="19"/>
        <v>100% Virgin wool (organic)</v>
      </c>
      <c r="E172" t="str">
        <f t="shared" si="16"/>
        <v>natural  (1 )</v>
      </c>
      <c r="F172" s="1">
        <v>1</v>
      </c>
      <c r="G172" s="1" t="s">
        <v>6</v>
      </c>
      <c r="H172" s="3">
        <v>140</v>
      </c>
      <c r="I172" s="2">
        <v>4046304024096</v>
      </c>
      <c r="J172" s="21">
        <v>14.3</v>
      </c>
      <c r="L172" s="63">
        <f t="shared" si="15"/>
        <v>34.300000000000004</v>
      </c>
      <c r="M172" t="s">
        <v>52</v>
      </c>
      <c r="P172" s="16">
        <f t="shared" si="20"/>
        <v>24.01</v>
      </c>
      <c r="Q172" s="5">
        <f t="shared" si="17"/>
        <v>0</v>
      </c>
      <c r="R172" s="21">
        <f t="shared" si="18"/>
        <v>9.7100000000000009</v>
      </c>
    </row>
    <row r="173" spans="1:18" x14ac:dyDescent="0.25">
      <c r="A173" t="s">
        <v>4589</v>
      </c>
      <c r="B173" s="3" t="s">
        <v>354</v>
      </c>
      <c r="C173" t="s">
        <v>355</v>
      </c>
      <c r="D173" t="str">
        <f t="shared" si="19"/>
        <v>100% Virgin wool (organic)</v>
      </c>
      <c r="E173" t="str">
        <f t="shared" si="16"/>
        <v>natural  (1 )</v>
      </c>
      <c r="F173" s="1">
        <v>1</v>
      </c>
      <c r="G173" s="1" t="s">
        <v>6</v>
      </c>
      <c r="H173" s="3">
        <v>152</v>
      </c>
      <c r="I173" s="2">
        <v>4046304024102</v>
      </c>
      <c r="J173" s="21">
        <v>15.2</v>
      </c>
      <c r="L173" s="63">
        <f t="shared" si="15"/>
        <v>36.5</v>
      </c>
      <c r="M173" t="s">
        <v>52</v>
      </c>
      <c r="P173" s="16">
        <f t="shared" si="20"/>
        <v>25.549999999999997</v>
      </c>
      <c r="Q173" s="5">
        <f t="shared" si="17"/>
        <v>0</v>
      </c>
      <c r="R173" s="21">
        <f t="shared" si="18"/>
        <v>10.349999999999998</v>
      </c>
    </row>
    <row r="174" spans="1:18" x14ac:dyDescent="0.25">
      <c r="A174" t="s">
        <v>4589</v>
      </c>
      <c r="B174" s="3" t="s">
        <v>356</v>
      </c>
      <c r="C174" t="s">
        <v>357</v>
      </c>
      <c r="D174" t="str">
        <f t="shared" si="19"/>
        <v>100% Virgin wool (organic)</v>
      </c>
      <c r="E174" t="str">
        <f t="shared" si="16"/>
        <v>natural  (1 )</v>
      </c>
      <c r="F174" s="1">
        <v>1</v>
      </c>
      <c r="G174" s="1" t="s">
        <v>6</v>
      </c>
      <c r="H174" s="3">
        <v>92</v>
      </c>
      <c r="I174" s="2">
        <v>4046304024058</v>
      </c>
      <c r="J174" s="21">
        <v>10.9</v>
      </c>
      <c r="L174" s="63">
        <f t="shared" si="15"/>
        <v>26.150000000000002</v>
      </c>
      <c r="M174" t="s">
        <v>52</v>
      </c>
      <c r="P174" s="16">
        <f t="shared" si="20"/>
        <v>18.305</v>
      </c>
      <c r="Q174" s="5">
        <f t="shared" si="17"/>
        <v>0</v>
      </c>
      <c r="R174" s="21">
        <f t="shared" si="18"/>
        <v>7.4049999999999994</v>
      </c>
    </row>
    <row r="175" spans="1:18" x14ac:dyDescent="0.25">
      <c r="A175" t="s">
        <v>4589</v>
      </c>
      <c r="B175" s="3" t="s">
        <v>358</v>
      </c>
      <c r="C175" t="s">
        <v>359</v>
      </c>
      <c r="D175" t="str">
        <f t="shared" si="19"/>
        <v>100% Virgin wool (organic)</v>
      </c>
      <c r="E175" t="str">
        <f t="shared" si="16"/>
        <v>natural  (1 )</v>
      </c>
      <c r="F175" s="1">
        <v>1</v>
      </c>
      <c r="G175" s="1" t="s">
        <v>6</v>
      </c>
      <c r="H175" s="3">
        <v>104</v>
      </c>
      <c r="I175" s="2">
        <v>4046304270004</v>
      </c>
      <c r="J175" s="21">
        <v>10.3</v>
      </c>
      <c r="L175" s="63">
        <f t="shared" si="15"/>
        <v>24.7</v>
      </c>
      <c r="M175" t="s">
        <v>52</v>
      </c>
      <c r="P175" s="16">
        <f t="shared" si="20"/>
        <v>17.29</v>
      </c>
      <c r="Q175" s="5">
        <f t="shared" si="17"/>
        <v>0</v>
      </c>
      <c r="R175" s="21">
        <f t="shared" si="18"/>
        <v>6.9899999999999984</v>
      </c>
    </row>
    <row r="176" spans="1:18" x14ac:dyDescent="0.25">
      <c r="A176" t="s">
        <v>4589</v>
      </c>
      <c r="B176" s="3" t="s">
        <v>360</v>
      </c>
      <c r="C176" t="s">
        <v>361</v>
      </c>
      <c r="D176" t="str">
        <f t="shared" si="19"/>
        <v>100% Virgin wool (organic)</v>
      </c>
      <c r="E176" t="str">
        <f t="shared" si="16"/>
        <v>natural  (1 )</v>
      </c>
      <c r="F176" s="1">
        <v>1</v>
      </c>
      <c r="G176" s="1" t="s">
        <v>6</v>
      </c>
      <c r="H176" s="3">
        <v>116</v>
      </c>
      <c r="I176" s="2">
        <v>4046304270011</v>
      </c>
      <c r="J176" s="21">
        <v>11</v>
      </c>
      <c r="L176" s="63">
        <f t="shared" si="15"/>
        <v>26.400000000000002</v>
      </c>
      <c r="M176" t="s">
        <v>52</v>
      </c>
      <c r="P176" s="16">
        <f t="shared" si="20"/>
        <v>18.48</v>
      </c>
      <c r="Q176" s="5">
        <f t="shared" si="17"/>
        <v>0</v>
      </c>
      <c r="R176" s="21">
        <f t="shared" si="18"/>
        <v>7.48</v>
      </c>
    </row>
    <row r="177" spans="1:18" x14ac:dyDescent="0.25">
      <c r="A177" t="s">
        <v>4589</v>
      </c>
      <c r="B177" s="3" t="s">
        <v>362</v>
      </c>
      <c r="C177" t="s">
        <v>363</v>
      </c>
      <c r="D177" t="str">
        <f t="shared" si="19"/>
        <v>100% Virgin wool (organic)</v>
      </c>
      <c r="E177" t="str">
        <f t="shared" si="16"/>
        <v>natural  (1 )</v>
      </c>
      <c r="F177" s="1">
        <v>1</v>
      </c>
      <c r="G177" s="1" t="s">
        <v>6</v>
      </c>
      <c r="H177" s="3">
        <v>128</v>
      </c>
      <c r="I177" s="2">
        <v>4046304270028</v>
      </c>
      <c r="J177" s="21">
        <v>11.7</v>
      </c>
      <c r="L177" s="63">
        <f t="shared" si="15"/>
        <v>28.1</v>
      </c>
      <c r="M177" t="s">
        <v>52</v>
      </c>
      <c r="P177" s="16">
        <f t="shared" si="20"/>
        <v>19.669999999999998</v>
      </c>
      <c r="Q177" s="5">
        <f t="shared" si="17"/>
        <v>0</v>
      </c>
      <c r="R177" s="21">
        <f t="shared" si="18"/>
        <v>7.9699999999999989</v>
      </c>
    </row>
    <row r="178" spans="1:18" x14ac:dyDescent="0.25">
      <c r="A178" t="s">
        <v>4589</v>
      </c>
      <c r="B178" s="3" t="s">
        <v>364</v>
      </c>
      <c r="C178" t="s">
        <v>365</v>
      </c>
      <c r="D178" t="str">
        <f t="shared" si="19"/>
        <v>100% Virgin wool (organic)</v>
      </c>
      <c r="E178" t="str">
        <f t="shared" si="16"/>
        <v>natural  (1 )</v>
      </c>
      <c r="F178" s="1">
        <v>1</v>
      </c>
      <c r="G178" s="1" t="s">
        <v>6</v>
      </c>
      <c r="H178" s="3">
        <v>140</v>
      </c>
      <c r="I178" s="2">
        <v>4046304270035</v>
      </c>
      <c r="J178" s="21">
        <v>12.4</v>
      </c>
      <c r="L178" s="63">
        <f t="shared" si="15"/>
        <v>29.75</v>
      </c>
      <c r="M178" t="s">
        <v>52</v>
      </c>
      <c r="P178" s="16">
        <f t="shared" si="20"/>
        <v>20.824999999999999</v>
      </c>
      <c r="Q178" s="5">
        <f t="shared" si="17"/>
        <v>0</v>
      </c>
      <c r="R178" s="21">
        <f t="shared" si="18"/>
        <v>8.4249999999999989</v>
      </c>
    </row>
    <row r="179" spans="1:18" x14ac:dyDescent="0.25">
      <c r="A179" t="s">
        <v>4589</v>
      </c>
      <c r="B179" s="3" t="s">
        <v>366</v>
      </c>
      <c r="C179" t="s">
        <v>367</v>
      </c>
      <c r="D179" t="str">
        <f t="shared" si="19"/>
        <v>100% Virgin wool (organic)</v>
      </c>
      <c r="E179" t="str">
        <f t="shared" si="16"/>
        <v>natural  (1 )</v>
      </c>
      <c r="F179" s="1">
        <v>1</v>
      </c>
      <c r="G179" s="1" t="s">
        <v>6</v>
      </c>
      <c r="H179" s="3">
        <v>152</v>
      </c>
      <c r="I179" s="2">
        <v>4046304270042</v>
      </c>
      <c r="J179" s="21">
        <v>13.1</v>
      </c>
      <c r="L179" s="63">
        <f t="shared" si="15"/>
        <v>31.45</v>
      </c>
      <c r="M179" t="s">
        <v>52</v>
      </c>
      <c r="P179" s="16">
        <f t="shared" si="20"/>
        <v>22.014999999999997</v>
      </c>
      <c r="Q179" s="5">
        <f t="shared" si="17"/>
        <v>0</v>
      </c>
      <c r="R179" s="21">
        <f t="shared" si="18"/>
        <v>8.9149999999999974</v>
      </c>
    </row>
    <row r="180" spans="1:18" x14ac:dyDescent="0.25">
      <c r="A180" t="s">
        <v>4589</v>
      </c>
      <c r="B180" s="3" t="s">
        <v>368</v>
      </c>
      <c r="C180" t="s">
        <v>369</v>
      </c>
      <c r="D180" t="str">
        <f t="shared" si="19"/>
        <v>100% Virgin wool (organic)</v>
      </c>
      <c r="E180" t="str">
        <f t="shared" si="16"/>
        <v>natural  (1 )</v>
      </c>
      <c r="F180" s="1">
        <v>1</v>
      </c>
      <c r="G180" s="1" t="s">
        <v>6</v>
      </c>
      <c r="H180" s="3">
        <v>92</v>
      </c>
      <c r="I180" s="2">
        <v>4046304269992</v>
      </c>
      <c r="J180" s="21">
        <v>9.6</v>
      </c>
      <c r="L180" s="63">
        <f t="shared" si="15"/>
        <v>23.05</v>
      </c>
      <c r="M180" t="s">
        <v>52</v>
      </c>
      <c r="P180" s="16">
        <f t="shared" si="20"/>
        <v>16.134999999999998</v>
      </c>
      <c r="Q180" s="5">
        <f t="shared" si="17"/>
        <v>0</v>
      </c>
      <c r="R180" s="21">
        <f t="shared" si="18"/>
        <v>6.5349999999999984</v>
      </c>
    </row>
    <row r="181" spans="1:18" x14ac:dyDescent="0.25">
      <c r="A181" t="s">
        <v>4589</v>
      </c>
      <c r="B181" s="3" t="s">
        <v>370</v>
      </c>
      <c r="C181" t="s">
        <v>371</v>
      </c>
      <c r="D181" t="str">
        <f t="shared" si="19"/>
        <v>100% Virgin wool (organic)</v>
      </c>
      <c r="E181" t="str">
        <f t="shared" si="16"/>
        <v>natural  (1 )</v>
      </c>
      <c r="F181" s="1">
        <v>1</v>
      </c>
      <c r="G181" s="1" t="s">
        <v>6</v>
      </c>
      <c r="H181" s="3">
        <v>104</v>
      </c>
      <c r="I181" s="2">
        <v>4046304024140</v>
      </c>
      <c r="J181" s="21">
        <v>8.85</v>
      </c>
      <c r="L181" s="63">
        <f t="shared" si="15"/>
        <v>21.25</v>
      </c>
      <c r="M181" t="s">
        <v>52</v>
      </c>
      <c r="P181" s="16">
        <f t="shared" si="20"/>
        <v>14.874999999999998</v>
      </c>
      <c r="Q181" s="5">
        <f t="shared" si="17"/>
        <v>0</v>
      </c>
      <c r="R181" s="21">
        <f t="shared" si="18"/>
        <v>6.0249999999999986</v>
      </c>
    </row>
    <row r="182" spans="1:18" x14ac:dyDescent="0.25">
      <c r="A182" t="s">
        <v>4589</v>
      </c>
      <c r="B182" s="3" t="s">
        <v>372</v>
      </c>
      <c r="C182" t="s">
        <v>373</v>
      </c>
      <c r="D182" t="str">
        <f t="shared" si="19"/>
        <v>100% Virgin wool (organic)</v>
      </c>
      <c r="E182" t="str">
        <f t="shared" si="16"/>
        <v>natural  (1 )</v>
      </c>
      <c r="F182" s="1">
        <v>1</v>
      </c>
      <c r="G182" s="1" t="s">
        <v>6</v>
      </c>
      <c r="H182" s="3">
        <v>116</v>
      </c>
      <c r="I182" s="2">
        <v>4046304024157</v>
      </c>
      <c r="J182" s="21">
        <v>9.25</v>
      </c>
      <c r="L182" s="63">
        <f t="shared" si="15"/>
        <v>22.2</v>
      </c>
      <c r="M182" t="s">
        <v>52</v>
      </c>
      <c r="P182" s="16">
        <f t="shared" si="20"/>
        <v>15.54</v>
      </c>
      <c r="Q182" s="5">
        <f t="shared" si="17"/>
        <v>0</v>
      </c>
      <c r="R182" s="21">
        <f t="shared" si="18"/>
        <v>6.2899999999999991</v>
      </c>
    </row>
    <row r="183" spans="1:18" x14ac:dyDescent="0.25">
      <c r="A183" t="s">
        <v>4589</v>
      </c>
      <c r="B183" s="3" t="s">
        <v>374</v>
      </c>
      <c r="C183" t="s">
        <v>375</v>
      </c>
      <c r="D183" t="str">
        <f t="shared" si="19"/>
        <v>100% Virgin wool (organic)</v>
      </c>
      <c r="E183" t="str">
        <f t="shared" si="16"/>
        <v>natural  (1 )</v>
      </c>
      <c r="F183" s="1">
        <v>1</v>
      </c>
      <c r="G183" s="1" t="s">
        <v>6</v>
      </c>
      <c r="H183" s="3">
        <v>128</v>
      </c>
      <c r="I183" s="2">
        <v>4046304024164</v>
      </c>
      <c r="J183" s="21">
        <v>9.65</v>
      </c>
      <c r="L183" s="63">
        <f t="shared" si="15"/>
        <v>23.150000000000002</v>
      </c>
      <c r="M183" t="s">
        <v>52</v>
      </c>
      <c r="P183" s="16">
        <f t="shared" si="20"/>
        <v>16.205000000000002</v>
      </c>
      <c r="Q183" s="5">
        <f t="shared" si="17"/>
        <v>0</v>
      </c>
      <c r="R183" s="21">
        <f t="shared" si="18"/>
        <v>6.5550000000000015</v>
      </c>
    </row>
    <row r="184" spans="1:18" x14ac:dyDescent="0.25">
      <c r="A184" t="s">
        <v>4589</v>
      </c>
      <c r="B184" s="3" t="s">
        <v>376</v>
      </c>
      <c r="C184" t="s">
        <v>377</v>
      </c>
      <c r="D184" t="str">
        <f t="shared" si="19"/>
        <v>100% Virgin wool (organic)</v>
      </c>
      <c r="E184" t="str">
        <f t="shared" si="16"/>
        <v>natural  (1 )</v>
      </c>
      <c r="F184" s="1">
        <v>1</v>
      </c>
      <c r="G184" s="1" t="s">
        <v>6</v>
      </c>
      <c r="H184" s="3">
        <v>140</v>
      </c>
      <c r="I184" s="2">
        <v>4046304024171</v>
      </c>
      <c r="J184" s="21">
        <v>10.15</v>
      </c>
      <c r="L184" s="63">
        <f t="shared" si="15"/>
        <v>24.349999999999998</v>
      </c>
      <c r="M184" t="s">
        <v>52</v>
      </c>
      <c r="P184" s="16">
        <f t="shared" si="20"/>
        <v>17.044999999999998</v>
      </c>
      <c r="Q184" s="5">
        <f t="shared" si="17"/>
        <v>0</v>
      </c>
      <c r="R184" s="21">
        <f t="shared" si="18"/>
        <v>6.8949999999999978</v>
      </c>
    </row>
    <row r="185" spans="1:18" x14ac:dyDescent="0.25">
      <c r="A185" t="s">
        <v>4589</v>
      </c>
      <c r="B185" s="3" t="s">
        <v>378</v>
      </c>
      <c r="C185" t="s">
        <v>379</v>
      </c>
      <c r="D185" t="str">
        <f t="shared" si="19"/>
        <v>100% Virgin wool (organic)</v>
      </c>
      <c r="E185" t="str">
        <f t="shared" si="16"/>
        <v>natural  (1 )</v>
      </c>
      <c r="F185" s="1">
        <v>1</v>
      </c>
      <c r="G185" s="1" t="s">
        <v>6</v>
      </c>
      <c r="H185" s="3">
        <v>152</v>
      </c>
      <c r="I185" s="2">
        <v>4046304024188</v>
      </c>
      <c r="J185" s="21">
        <v>10.65</v>
      </c>
      <c r="L185" s="63">
        <f t="shared" si="15"/>
        <v>25.55</v>
      </c>
      <c r="M185" t="s">
        <v>52</v>
      </c>
      <c r="P185" s="16">
        <f t="shared" si="20"/>
        <v>17.884999999999998</v>
      </c>
      <c r="Q185" s="5">
        <f t="shared" si="17"/>
        <v>0</v>
      </c>
      <c r="R185" s="21">
        <f t="shared" si="18"/>
        <v>7.2349999999999977</v>
      </c>
    </row>
    <row r="186" spans="1:18" x14ac:dyDescent="0.25">
      <c r="A186" t="s">
        <v>4589</v>
      </c>
      <c r="B186" s="3" t="s">
        <v>380</v>
      </c>
      <c r="C186" t="s">
        <v>381</v>
      </c>
      <c r="D186" t="str">
        <f t="shared" si="19"/>
        <v>100% Virgin wool (organic)</v>
      </c>
      <c r="E186" t="str">
        <f t="shared" si="16"/>
        <v>natural  (1 )</v>
      </c>
      <c r="F186" s="1">
        <v>1</v>
      </c>
      <c r="G186" s="1" t="s">
        <v>6</v>
      </c>
      <c r="H186" s="3">
        <v>92</v>
      </c>
      <c r="I186" s="2">
        <v>4046304024133</v>
      </c>
      <c r="J186" s="21">
        <v>8.4499999999999993</v>
      </c>
      <c r="L186" s="63">
        <f t="shared" si="15"/>
        <v>20.3</v>
      </c>
      <c r="M186" t="s">
        <v>52</v>
      </c>
      <c r="P186" s="16">
        <f t="shared" si="20"/>
        <v>14.209999999999999</v>
      </c>
      <c r="Q186" s="5">
        <f t="shared" si="17"/>
        <v>0</v>
      </c>
      <c r="R186" s="21">
        <f t="shared" si="18"/>
        <v>5.76</v>
      </c>
    </row>
    <row r="187" spans="1:18" x14ac:dyDescent="0.25">
      <c r="A187" t="s">
        <v>4589</v>
      </c>
      <c r="B187" s="3" t="s">
        <v>382</v>
      </c>
      <c r="C187" t="s">
        <v>383</v>
      </c>
      <c r="D187" t="str">
        <f t="shared" si="19"/>
        <v>100% Virgin wool (organic)</v>
      </c>
      <c r="E187" t="str">
        <f t="shared" si="16"/>
        <v>natural  (1 )</v>
      </c>
      <c r="F187" s="1">
        <v>1</v>
      </c>
      <c r="G187" s="1" t="s">
        <v>6</v>
      </c>
      <c r="H187" s="3">
        <v>104</v>
      </c>
      <c r="I187" s="2">
        <v>4046304270066</v>
      </c>
      <c r="J187" s="21">
        <v>7.55</v>
      </c>
      <c r="L187" s="63">
        <f t="shared" si="15"/>
        <v>18.099999999999998</v>
      </c>
      <c r="M187" t="s">
        <v>52</v>
      </c>
      <c r="P187" s="16">
        <f t="shared" si="20"/>
        <v>12.669999999999998</v>
      </c>
      <c r="Q187" s="5">
        <f t="shared" si="17"/>
        <v>0</v>
      </c>
      <c r="R187" s="21">
        <f t="shared" si="18"/>
        <v>5.1199999999999983</v>
      </c>
    </row>
    <row r="188" spans="1:18" x14ac:dyDescent="0.25">
      <c r="A188" t="s">
        <v>4589</v>
      </c>
      <c r="B188" s="3" t="s">
        <v>384</v>
      </c>
      <c r="C188" t="s">
        <v>385</v>
      </c>
      <c r="D188" t="str">
        <f t="shared" si="19"/>
        <v>100% Virgin wool (organic)</v>
      </c>
      <c r="E188" t="str">
        <f t="shared" si="16"/>
        <v>natural  (1 )</v>
      </c>
      <c r="F188" s="1">
        <v>1</v>
      </c>
      <c r="G188" s="1" t="s">
        <v>6</v>
      </c>
      <c r="H188" s="3">
        <v>116</v>
      </c>
      <c r="I188" s="2">
        <v>4046304270073</v>
      </c>
      <c r="J188" s="21">
        <v>7.95</v>
      </c>
      <c r="L188" s="63">
        <f t="shared" si="15"/>
        <v>19.100000000000001</v>
      </c>
      <c r="M188" t="s">
        <v>52</v>
      </c>
      <c r="P188" s="16">
        <f t="shared" si="20"/>
        <v>13.370000000000001</v>
      </c>
      <c r="Q188" s="5">
        <f t="shared" si="17"/>
        <v>0</v>
      </c>
      <c r="R188" s="21">
        <f t="shared" si="18"/>
        <v>5.4200000000000008</v>
      </c>
    </row>
    <row r="189" spans="1:18" x14ac:dyDescent="0.25">
      <c r="A189" t="s">
        <v>4589</v>
      </c>
      <c r="B189" s="3" t="s">
        <v>386</v>
      </c>
      <c r="C189" t="s">
        <v>387</v>
      </c>
      <c r="D189" t="str">
        <f t="shared" si="19"/>
        <v>100% Virgin wool (organic)</v>
      </c>
      <c r="E189" t="str">
        <f t="shared" si="16"/>
        <v>natural  (1 )</v>
      </c>
      <c r="F189" s="1">
        <v>1</v>
      </c>
      <c r="G189" s="1" t="s">
        <v>6</v>
      </c>
      <c r="H189" s="3">
        <v>128</v>
      </c>
      <c r="I189" s="2">
        <v>4046304270080</v>
      </c>
      <c r="J189" s="21">
        <v>8.35</v>
      </c>
      <c r="L189" s="63">
        <f t="shared" si="15"/>
        <v>20.05</v>
      </c>
      <c r="M189" t="s">
        <v>52</v>
      </c>
      <c r="P189" s="16">
        <f t="shared" si="20"/>
        <v>14.035</v>
      </c>
      <c r="Q189" s="5">
        <f t="shared" si="17"/>
        <v>0</v>
      </c>
      <c r="R189" s="21">
        <f t="shared" si="18"/>
        <v>5.6850000000000005</v>
      </c>
    </row>
    <row r="190" spans="1:18" x14ac:dyDescent="0.25">
      <c r="A190" t="s">
        <v>4589</v>
      </c>
      <c r="B190" s="3" t="s">
        <v>388</v>
      </c>
      <c r="C190" t="s">
        <v>389</v>
      </c>
      <c r="D190" t="str">
        <f t="shared" si="19"/>
        <v>100% Virgin wool (organic)</v>
      </c>
      <c r="E190" t="str">
        <f t="shared" si="16"/>
        <v>natural  (1 )</v>
      </c>
      <c r="F190" s="1">
        <v>1</v>
      </c>
      <c r="G190" s="1" t="s">
        <v>6</v>
      </c>
      <c r="H190" s="3">
        <v>140</v>
      </c>
      <c r="I190" s="2">
        <v>4046304270097</v>
      </c>
      <c r="J190" s="21">
        <v>8.75</v>
      </c>
      <c r="L190" s="63">
        <f t="shared" si="15"/>
        <v>21</v>
      </c>
      <c r="M190" t="s">
        <v>52</v>
      </c>
      <c r="P190" s="16">
        <f t="shared" si="20"/>
        <v>14.7</v>
      </c>
      <c r="Q190" s="5">
        <f t="shared" si="17"/>
        <v>0</v>
      </c>
      <c r="R190" s="21">
        <f t="shared" si="18"/>
        <v>5.9499999999999993</v>
      </c>
    </row>
    <row r="191" spans="1:18" x14ac:dyDescent="0.25">
      <c r="A191" t="s">
        <v>4589</v>
      </c>
      <c r="B191" s="3" t="s">
        <v>390</v>
      </c>
      <c r="C191" t="s">
        <v>391</v>
      </c>
      <c r="D191" t="str">
        <f t="shared" si="19"/>
        <v>100% Virgin wool (organic)</v>
      </c>
      <c r="E191" t="str">
        <f t="shared" si="16"/>
        <v>natural  (1 )</v>
      </c>
      <c r="F191" s="1">
        <v>1</v>
      </c>
      <c r="G191" s="1" t="s">
        <v>6</v>
      </c>
      <c r="H191" s="3">
        <v>152</v>
      </c>
      <c r="I191" s="2">
        <v>4046304270103</v>
      </c>
      <c r="J191" s="21">
        <v>9.15</v>
      </c>
      <c r="L191" s="63">
        <f t="shared" si="15"/>
        <v>21.95</v>
      </c>
      <c r="M191" t="s">
        <v>52</v>
      </c>
      <c r="P191" s="16">
        <f t="shared" si="20"/>
        <v>15.364999999999998</v>
      </c>
      <c r="Q191" s="5">
        <f t="shared" si="17"/>
        <v>0</v>
      </c>
      <c r="R191" s="21">
        <f t="shared" si="18"/>
        <v>6.2149999999999981</v>
      </c>
    </row>
    <row r="192" spans="1:18" x14ac:dyDescent="0.25">
      <c r="A192" t="s">
        <v>4589</v>
      </c>
      <c r="B192" s="3" t="s">
        <v>392</v>
      </c>
      <c r="C192" t="s">
        <v>393</v>
      </c>
      <c r="D192" t="str">
        <f t="shared" si="19"/>
        <v>100% Virgin wool (organic)</v>
      </c>
      <c r="E192" t="str">
        <f t="shared" si="16"/>
        <v>natural  (1 )</v>
      </c>
      <c r="F192" s="1">
        <v>1</v>
      </c>
      <c r="G192" s="1" t="s">
        <v>6</v>
      </c>
      <c r="H192" s="3">
        <v>92</v>
      </c>
      <c r="I192" s="2">
        <v>4046304270059</v>
      </c>
      <c r="J192" s="21">
        <v>7.15</v>
      </c>
      <c r="L192" s="63">
        <f t="shared" si="15"/>
        <v>17.150000000000002</v>
      </c>
      <c r="M192" t="s">
        <v>52</v>
      </c>
      <c r="P192" s="16">
        <f t="shared" si="20"/>
        <v>12.005000000000001</v>
      </c>
      <c r="Q192" s="5">
        <f t="shared" si="17"/>
        <v>0</v>
      </c>
      <c r="R192" s="21">
        <f t="shared" si="18"/>
        <v>4.8550000000000004</v>
      </c>
    </row>
    <row r="193" spans="1:18" x14ac:dyDescent="0.25">
      <c r="A193" t="s">
        <v>4588</v>
      </c>
      <c r="B193" s="3" t="s">
        <v>394</v>
      </c>
      <c r="C193" t="s">
        <v>395</v>
      </c>
      <c r="D193" t="str">
        <f t="shared" si="19"/>
        <v>100% Virgin wool (organic)</v>
      </c>
      <c r="E193" t="str">
        <f t="shared" si="16"/>
        <v>natural  (1 )</v>
      </c>
      <c r="F193" s="1">
        <v>1</v>
      </c>
      <c r="G193" s="1" t="s">
        <v>6</v>
      </c>
      <c r="H193" s="3" t="s">
        <v>4512</v>
      </c>
      <c r="I193" s="2">
        <v>4046304024270</v>
      </c>
      <c r="J193" s="21">
        <v>12.3</v>
      </c>
      <c r="L193" s="63">
        <f t="shared" si="15"/>
        <v>29.5</v>
      </c>
      <c r="M193" t="s">
        <v>52</v>
      </c>
      <c r="P193" s="16">
        <f t="shared" si="20"/>
        <v>20.65</v>
      </c>
      <c r="Q193" s="5">
        <f t="shared" si="17"/>
        <v>0</v>
      </c>
      <c r="R193" s="21">
        <f t="shared" si="18"/>
        <v>8.3499999999999979</v>
      </c>
    </row>
    <row r="194" spans="1:18" x14ac:dyDescent="0.25">
      <c r="A194" t="s">
        <v>4588</v>
      </c>
      <c r="B194" s="3" t="s">
        <v>396</v>
      </c>
      <c r="C194" t="s">
        <v>397</v>
      </c>
      <c r="D194" t="str">
        <f t="shared" si="19"/>
        <v>100% Virgin wool (organic)</v>
      </c>
      <c r="E194" t="str">
        <f t="shared" si="16"/>
        <v>natural  (1 )</v>
      </c>
      <c r="F194" s="1">
        <v>1</v>
      </c>
      <c r="G194" s="1" t="s">
        <v>6</v>
      </c>
      <c r="H194" s="3" t="s">
        <v>4513</v>
      </c>
      <c r="I194" s="2">
        <v>4046304024287</v>
      </c>
      <c r="J194" s="21">
        <v>12.8</v>
      </c>
      <c r="L194" s="63">
        <f t="shared" si="15"/>
        <v>30.7</v>
      </c>
      <c r="M194" t="s">
        <v>52</v>
      </c>
      <c r="P194" s="16">
        <f t="shared" si="20"/>
        <v>21.49</v>
      </c>
      <c r="Q194" s="5">
        <f t="shared" si="17"/>
        <v>0</v>
      </c>
      <c r="R194" s="21">
        <f t="shared" si="18"/>
        <v>8.6899999999999977</v>
      </c>
    </row>
    <row r="195" spans="1:18" x14ac:dyDescent="0.25">
      <c r="A195" t="s">
        <v>4588</v>
      </c>
      <c r="B195" s="3" t="s">
        <v>398</v>
      </c>
      <c r="C195" t="s">
        <v>399</v>
      </c>
      <c r="D195" t="str">
        <f t="shared" si="19"/>
        <v>100% Virgin wool (organic)</v>
      </c>
      <c r="E195" t="str">
        <f t="shared" si="16"/>
        <v>natural  (1 )</v>
      </c>
      <c r="F195" s="1">
        <v>1</v>
      </c>
      <c r="G195" s="1" t="s">
        <v>6</v>
      </c>
      <c r="H195" s="3" t="s">
        <v>4514</v>
      </c>
      <c r="I195" s="2">
        <v>4046304024294</v>
      </c>
      <c r="J195" s="21">
        <v>13.3</v>
      </c>
      <c r="L195" s="63">
        <f t="shared" si="15"/>
        <v>31.900000000000002</v>
      </c>
      <c r="M195" t="s">
        <v>52</v>
      </c>
      <c r="P195" s="16">
        <f t="shared" si="20"/>
        <v>22.330000000000002</v>
      </c>
      <c r="Q195" s="5">
        <f t="shared" si="17"/>
        <v>0</v>
      </c>
      <c r="R195" s="21">
        <f t="shared" si="18"/>
        <v>9.0300000000000011</v>
      </c>
    </row>
    <row r="196" spans="1:18" x14ac:dyDescent="0.25">
      <c r="A196" t="s">
        <v>4588</v>
      </c>
      <c r="B196" s="3" t="s">
        <v>400</v>
      </c>
      <c r="C196" t="s">
        <v>401</v>
      </c>
      <c r="D196" t="str">
        <f t="shared" si="19"/>
        <v>100% Virgin wool (organic)</v>
      </c>
      <c r="E196" t="str">
        <f t="shared" si="16"/>
        <v>natural  (1 )</v>
      </c>
      <c r="F196" s="1">
        <v>1</v>
      </c>
      <c r="G196" s="1" t="s">
        <v>6</v>
      </c>
      <c r="H196" s="3" t="s">
        <v>4515</v>
      </c>
      <c r="I196" s="2">
        <v>4046304024300</v>
      </c>
      <c r="J196" s="21">
        <v>13.8</v>
      </c>
      <c r="L196" s="63">
        <f t="shared" si="15"/>
        <v>33.1</v>
      </c>
      <c r="M196" t="s">
        <v>52</v>
      </c>
      <c r="P196" s="16">
        <f t="shared" si="20"/>
        <v>23.169999999999998</v>
      </c>
      <c r="Q196" s="5">
        <f t="shared" si="17"/>
        <v>0</v>
      </c>
      <c r="R196" s="21">
        <f t="shared" si="18"/>
        <v>9.3699999999999974</v>
      </c>
    </row>
    <row r="197" spans="1:18" x14ac:dyDescent="0.25">
      <c r="A197" t="s">
        <v>4588</v>
      </c>
      <c r="B197" s="3" t="s">
        <v>402</v>
      </c>
      <c r="C197" t="s">
        <v>403</v>
      </c>
      <c r="D197" t="str">
        <f t="shared" si="19"/>
        <v>100% Virgin wool (organic)</v>
      </c>
      <c r="E197" t="str">
        <f t="shared" si="16"/>
        <v>natural  (1 )</v>
      </c>
      <c r="F197" s="1">
        <v>1</v>
      </c>
      <c r="G197" s="1" t="s">
        <v>6</v>
      </c>
      <c r="H197" s="3" t="s">
        <v>4516</v>
      </c>
      <c r="I197" s="2">
        <v>4046304024317</v>
      </c>
      <c r="J197" s="21">
        <v>14.8</v>
      </c>
      <c r="L197" s="63">
        <f t="shared" ref="L197:L260" si="21">ROUND((J197*2.4)/50,3)*50</f>
        <v>35.5</v>
      </c>
      <c r="M197" t="s">
        <v>52</v>
      </c>
      <c r="P197" s="16">
        <f t="shared" si="20"/>
        <v>24.849999999999998</v>
      </c>
      <c r="Q197" s="5">
        <f t="shared" si="17"/>
        <v>0</v>
      </c>
      <c r="R197" s="21">
        <f t="shared" si="18"/>
        <v>10.049999999999997</v>
      </c>
    </row>
    <row r="198" spans="1:18" x14ac:dyDescent="0.25">
      <c r="A198" t="s">
        <v>4588</v>
      </c>
      <c r="B198" s="3" t="s">
        <v>404</v>
      </c>
      <c r="C198" t="s">
        <v>405</v>
      </c>
      <c r="D198" t="str">
        <f t="shared" si="19"/>
        <v>100% Virgin wool (organic)</v>
      </c>
      <c r="E198" t="str">
        <f t="shared" ref="E198:E261" si="22">G198&amp;" "&amp;" (" &amp;F198&amp;" )"</f>
        <v>natural  (1 )</v>
      </c>
      <c r="F198" s="1">
        <v>1</v>
      </c>
      <c r="G198" s="1" t="s">
        <v>6</v>
      </c>
      <c r="H198" s="3" t="s">
        <v>4512</v>
      </c>
      <c r="I198" s="2">
        <v>4046304270110</v>
      </c>
      <c r="J198" s="21">
        <v>10.95</v>
      </c>
      <c r="L198" s="63">
        <f t="shared" si="21"/>
        <v>26.3</v>
      </c>
      <c r="M198" t="s">
        <v>52</v>
      </c>
      <c r="P198" s="16">
        <f t="shared" si="20"/>
        <v>18.41</v>
      </c>
      <c r="Q198" s="5">
        <f t="shared" ref="Q198:Q261" si="23">K198*P198</f>
        <v>0</v>
      </c>
      <c r="R198" s="21">
        <f t="shared" ref="R198:R261" si="24">P198-J198</f>
        <v>7.4600000000000009</v>
      </c>
    </row>
    <row r="199" spans="1:18" x14ac:dyDescent="0.25">
      <c r="A199" t="s">
        <v>4588</v>
      </c>
      <c r="B199" s="3" t="s">
        <v>406</v>
      </c>
      <c r="C199" t="s">
        <v>407</v>
      </c>
      <c r="D199" t="str">
        <f t="shared" si="19"/>
        <v>100% Virgin wool (organic)</v>
      </c>
      <c r="E199" t="str">
        <f t="shared" si="22"/>
        <v>natural  (1 )</v>
      </c>
      <c r="F199" s="1">
        <v>1</v>
      </c>
      <c r="G199" s="1" t="s">
        <v>6</v>
      </c>
      <c r="H199" s="3" t="s">
        <v>4513</v>
      </c>
      <c r="I199" s="2">
        <v>4046304270127</v>
      </c>
      <c r="J199" s="21">
        <v>11.45</v>
      </c>
      <c r="L199" s="63">
        <f t="shared" si="21"/>
        <v>27.500000000000004</v>
      </c>
      <c r="M199" t="s">
        <v>52</v>
      </c>
      <c r="P199" s="16">
        <f t="shared" si="20"/>
        <v>19.25</v>
      </c>
      <c r="Q199" s="5">
        <f t="shared" si="23"/>
        <v>0</v>
      </c>
      <c r="R199" s="21">
        <f t="shared" si="24"/>
        <v>7.8000000000000007</v>
      </c>
    </row>
    <row r="200" spans="1:18" x14ac:dyDescent="0.25">
      <c r="A200" t="s">
        <v>4588</v>
      </c>
      <c r="B200" s="3" t="s">
        <v>408</v>
      </c>
      <c r="C200" t="s">
        <v>409</v>
      </c>
      <c r="D200" t="str">
        <f t="shared" si="19"/>
        <v>100% Virgin wool (organic)</v>
      </c>
      <c r="E200" t="str">
        <f t="shared" si="22"/>
        <v>natural  (1 )</v>
      </c>
      <c r="F200" s="1">
        <v>1</v>
      </c>
      <c r="G200" s="1" t="s">
        <v>6</v>
      </c>
      <c r="H200" s="3" t="s">
        <v>4514</v>
      </c>
      <c r="I200" s="2">
        <v>4046304270134</v>
      </c>
      <c r="J200" s="21">
        <v>11.95</v>
      </c>
      <c r="L200" s="63">
        <f t="shared" si="21"/>
        <v>28.7</v>
      </c>
      <c r="M200" t="s">
        <v>52</v>
      </c>
      <c r="P200" s="16">
        <f t="shared" si="20"/>
        <v>20.09</v>
      </c>
      <c r="Q200" s="5">
        <f t="shared" si="23"/>
        <v>0</v>
      </c>
      <c r="R200" s="21">
        <f t="shared" si="24"/>
        <v>8.14</v>
      </c>
    </row>
    <row r="201" spans="1:18" x14ac:dyDescent="0.25">
      <c r="A201" t="s">
        <v>4588</v>
      </c>
      <c r="B201" s="3" t="s">
        <v>410</v>
      </c>
      <c r="C201" t="s">
        <v>411</v>
      </c>
      <c r="D201" t="str">
        <f t="shared" si="19"/>
        <v>100% Virgin wool (organic)</v>
      </c>
      <c r="E201" t="str">
        <f t="shared" si="22"/>
        <v>natural  (1 )</v>
      </c>
      <c r="F201" s="1">
        <v>1</v>
      </c>
      <c r="G201" s="1" t="s">
        <v>6</v>
      </c>
      <c r="H201" s="3" t="s">
        <v>4515</v>
      </c>
      <c r="I201" s="2">
        <v>4046304270141</v>
      </c>
      <c r="J201" s="21">
        <v>12.45</v>
      </c>
      <c r="L201" s="63">
        <f t="shared" si="21"/>
        <v>29.9</v>
      </c>
      <c r="M201" t="s">
        <v>52</v>
      </c>
      <c r="P201" s="16">
        <f t="shared" si="20"/>
        <v>20.929999999999996</v>
      </c>
      <c r="Q201" s="5">
        <f t="shared" si="23"/>
        <v>0</v>
      </c>
      <c r="R201" s="21">
        <f t="shared" si="24"/>
        <v>8.4799999999999969</v>
      </c>
    </row>
    <row r="202" spans="1:18" x14ac:dyDescent="0.25">
      <c r="A202" t="s">
        <v>4588</v>
      </c>
      <c r="B202" s="3" t="s">
        <v>412</v>
      </c>
      <c r="C202" t="s">
        <v>413</v>
      </c>
      <c r="D202" t="str">
        <f t="shared" si="19"/>
        <v>100% Virgin wool (organic)</v>
      </c>
      <c r="E202" t="str">
        <f t="shared" si="22"/>
        <v>natural  (1 )</v>
      </c>
      <c r="F202" s="1">
        <v>1</v>
      </c>
      <c r="G202" s="1" t="s">
        <v>6</v>
      </c>
      <c r="H202" s="3" t="s">
        <v>4516</v>
      </c>
      <c r="I202" s="2">
        <v>4046304270158</v>
      </c>
      <c r="J202" s="21">
        <v>12.95</v>
      </c>
      <c r="L202" s="63">
        <f t="shared" si="21"/>
        <v>31.1</v>
      </c>
      <c r="M202" t="s">
        <v>52</v>
      </c>
      <c r="P202" s="16">
        <f t="shared" si="20"/>
        <v>21.77</v>
      </c>
      <c r="Q202" s="5">
        <f t="shared" si="23"/>
        <v>0</v>
      </c>
      <c r="R202" s="21">
        <f t="shared" si="24"/>
        <v>8.82</v>
      </c>
    </row>
    <row r="203" spans="1:18" x14ac:dyDescent="0.25">
      <c r="A203" t="s">
        <v>4589</v>
      </c>
      <c r="B203" s="3" t="s">
        <v>414</v>
      </c>
      <c r="C203" t="s">
        <v>415</v>
      </c>
      <c r="D203" t="str">
        <f t="shared" si="19"/>
        <v>100% Virgin wool (organic)</v>
      </c>
      <c r="E203" t="str">
        <f t="shared" si="22"/>
        <v>blue mélange/natural (9:9)  (81 )</v>
      </c>
      <c r="F203" s="1">
        <v>81</v>
      </c>
      <c r="G203" s="1" t="s">
        <v>416</v>
      </c>
      <c r="H203" s="3">
        <v>1</v>
      </c>
      <c r="I203" s="2">
        <v>4046304201985</v>
      </c>
      <c r="J203" s="21">
        <v>8.6999999999999993</v>
      </c>
      <c r="L203" s="63">
        <f t="shared" si="21"/>
        <v>20.9</v>
      </c>
      <c r="M203" t="s">
        <v>52</v>
      </c>
      <c r="P203" s="16">
        <f t="shared" si="20"/>
        <v>14.629999999999997</v>
      </c>
      <c r="Q203" s="5">
        <f t="shared" si="23"/>
        <v>0</v>
      </c>
      <c r="R203" s="21">
        <f t="shared" si="24"/>
        <v>5.9299999999999979</v>
      </c>
    </row>
    <row r="204" spans="1:18" x14ac:dyDescent="0.25">
      <c r="A204" t="s">
        <v>4588</v>
      </c>
      <c r="B204" s="3" t="s">
        <v>417</v>
      </c>
      <c r="C204" t="s">
        <v>418</v>
      </c>
      <c r="D204" t="str">
        <f t="shared" si="19"/>
        <v>100% Virgin wool (organic)</v>
      </c>
      <c r="E204" t="str">
        <f t="shared" si="22"/>
        <v>red mélange/natural (9:9)  (61 )</v>
      </c>
      <c r="F204" s="1">
        <v>61</v>
      </c>
      <c r="G204" s="1" t="s">
        <v>419</v>
      </c>
      <c r="H204" s="3" t="s">
        <v>4513</v>
      </c>
      <c r="I204" s="2">
        <v>4046304191576</v>
      </c>
      <c r="J204" s="21">
        <v>12.1</v>
      </c>
      <c r="L204" s="63">
        <f t="shared" si="21"/>
        <v>29.049999999999997</v>
      </c>
      <c r="M204" t="s">
        <v>52</v>
      </c>
      <c r="P204" s="16">
        <f t="shared" si="20"/>
        <v>20.334999999999997</v>
      </c>
      <c r="Q204" s="5">
        <f t="shared" si="23"/>
        <v>0</v>
      </c>
      <c r="R204" s="21">
        <f t="shared" si="24"/>
        <v>8.2349999999999977</v>
      </c>
    </row>
    <row r="205" spans="1:18" x14ac:dyDescent="0.25">
      <c r="A205" t="s">
        <v>4588</v>
      </c>
      <c r="B205" s="3" t="s">
        <v>420</v>
      </c>
      <c r="C205" t="s">
        <v>421</v>
      </c>
      <c r="D205" t="str">
        <f t="shared" si="19"/>
        <v>100% Virgin wool (organic)</v>
      </c>
      <c r="E205" t="str">
        <f t="shared" si="22"/>
        <v>red mélange/natural (9:9)  (61 )</v>
      </c>
      <c r="F205" s="1">
        <v>61</v>
      </c>
      <c r="G205" s="1" t="s">
        <v>419</v>
      </c>
      <c r="H205" s="3" t="s">
        <v>4514</v>
      </c>
      <c r="I205" s="2">
        <v>4046304191583</v>
      </c>
      <c r="J205" s="21">
        <v>12.9</v>
      </c>
      <c r="L205" s="63">
        <f t="shared" si="21"/>
        <v>30.95</v>
      </c>
      <c r="M205" t="s">
        <v>52</v>
      </c>
      <c r="P205" s="16">
        <f t="shared" si="20"/>
        <v>21.664999999999999</v>
      </c>
      <c r="Q205" s="5">
        <f t="shared" si="23"/>
        <v>0</v>
      </c>
      <c r="R205" s="21">
        <f t="shared" si="24"/>
        <v>8.7649999999999988</v>
      </c>
    </row>
    <row r="206" spans="1:18" x14ac:dyDescent="0.25">
      <c r="A206" t="s">
        <v>4588</v>
      </c>
      <c r="B206" s="3" t="s">
        <v>422</v>
      </c>
      <c r="C206" t="s">
        <v>423</v>
      </c>
      <c r="D206" t="str">
        <f t="shared" si="19"/>
        <v>100% Virgin wool (organic)</v>
      </c>
      <c r="E206" t="str">
        <f t="shared" si="22"/>
        <v>red mélange/natural (9:9)  (61 )</v>
      </c>
      <c r="F206" s="1">
        <v>61</v>
      </c>
      <c r="G206" s="1" t="s">
        <v>419</v>
      </c>
      <c r="H206" s="3" t="s">
        <v>4515</v>
      </c>
      <c r="I206" s="2">
        <v>4046304191590</v>
      </c>
      <c r="J206" s="21">
        <v>13.7</v>
      </c>
      <c r="L206" s="63">
        <f t="shared" si="21"/>
        <v>32.9</v>
      </c>
      <c r="M206" t="s">
        <v>52</v>
      </c>
      <c r="P206" s="16">
        <f t="shared" si="20"/>
        <v>23.029999999999998</v>
      </c>
      <c r="Q206" s="5">
        <f t="shared" si="23"/>
        <v>0</v>
      </c>
      <c r="R206" s="21">
        <f t="shared" si="24"/>
        <v>9.3299999999999983</v>
      </c>
    </row>
    <row r="207" spans="1:18" x14ac:dyDescent="0.25">
      <c r="A207" t="s">
        <v>4588</v>
      </c>
      <c r="B207" s="3" t="s">
        <v>424</v>
      </c>
      <c r="C207" t="s">
        <v>425</v>
      </c>
      <c r="D207" t="str">
        <f t="shared" si="19"/>
        <v>100% Virgin wool (organic)</v>
      </c>
      <c r="E207" t="str">
        <f t="shared" si="22"/>
        <v>red mélange/natural (9:9)  (61 )</v>
      </c>
      <c r="F207" s="1">
        <v>61</v>
      </c>
      <c r="G207" s="1" t="s">
        <v>419</v>
      </c>
      <c r="H207" s="3" t="s">
        <v>4516</v>
      </c>
      <c r="I207" s="2">
        <v>4046304191606</v>
      </c>
      <c r="J207" s="21">
        <v>14.5</v>
      </c>
      <c r="L207" s="63">
        <f t="shared" si="21"/>
        <v>34.799999999999997</v>
      </c>
      <c r="M207" t="s">
        <v>52</v>
      </c>
      <c r="P207" s="16">
        <f t="shared" si="20"/>
        <v>24.359999999999996</v>
      </c>
      <c r="Q207" s="5">
        <f t="shared" si="23"/>
        <v>0</v>
      </c>
      <c r="R207" s="21">
        <f t="shared" si="24"/>
        <v>9.8599999999999959</v>
      </c>
    </row>
    <row r="208" spans="1:18" x14ac:dyDescent="0.25">
      <c r="A208" t="s">
        <v>4588</v>
      </c>
      <c r="B208" s="3" t="s">
        <v>426</v>
      </c>
      <c r="C208" t="s">
        <v>427</v>
      </c>
      <c r="D208" t="str">
        <f t="shared" si="19"/>
        <v>100% Virgin wool (organic)</v>
      </c>
      <c r="E208" t="str">
        <f t="shared" si="22"/>
        <v>blue mélange/natural (9:9)  (81 )</v>
      </c>
      <c r="F208" s="1">
        <v>81</v>
      </c>
      <c r="G208" s="1" t="s">
        <v>416</v>
      </c>
      <c r="H208" s="3" t="s">
        <v>4513</v>
      </c>
      <c r="I208" s="2">
        <v>4046304191613</v>
      </c>
      <c r="J208" s="21">
        <v>12.1</v>
      </c>
      <c r="L208" s="63">
        <f t="shared" si="21"/>
        <v>29.049999999999997</v>
      </c>
      <c r="M208" t="s">
        <v>52</v>
      </c>
      <c r="P208" s="16">
        <f t="shared" si="20"/>
        <v>20.334999999999997</v>
      </c>
      <c r="Q208" s="5">
        <f t="shared" si="23"/>
        <v>0</v>
      </c>
      <c r="R208" s="21">
        <f t="shared" si="24"/>
        <v>8.2349999999999977</v>
      </c>
    </row>
    <row r="209" spans="1:18" x14ac:dyDescent="0.25">
      <c r="A209" t="s">
        <v>4588</v>
      </c>
      <c r="B209" s="3" t="s">
        <v>428</v>
      </c>
      <c r="C209" t="s">
        <v>429</v>
      </c>
      <c r="D209" t="str">
        <f t="shared" si="19"/>
        <v>100% Virgin wool (organic)</v>
      </c>
      <c r="E209" t="str">
        <f t="shared" si="22"/>
        <v>blue mélange/natural (9:9)  (81 )</v>
      </c>
      <c r="F209" s="1">
        <v>81</v>
      </c>
      <c r="G209" s="1" t="s">
        <v>416</v>
      </c>
      <c r="H209" s="3" t="s">
        <v>4514</v>
      </c>
      <c r="I209" s="2">
        <v>4046304191620</v>
      </c>
      <c r="J209" s="21">
        <v>12.9</v>
      </c>
      <c r="L209" s="63">
        <f t="shared" si="21"/>
        <v>30.95</v>
      </c>
      <c r="M209" t="s">
        <v>52</v>
      </c>
      <c r="P209" s="16">
        <f t="shared" si="20"/>
        <v>21.664999999999999</v>
      </c>
      <c r="Q209" s="5">
        <f t="shared" si="23"/>
        <v>0</v>
      </c>
      <c r="R209" s="21">
        <f t="shared" si="24"/>
        <v>8.7649999999999988</v>
      </c>
    </row>
    <row r="210" spans="1:18" x14ac:dyDescent="0.25">
      <c r="A210" t="s">
        <v>4588</v>
      </c>
      <c r="B210" s="3" t="s">
        <v>430</v>
      </c>
      <c r="C210" t="s">
        <v>431</v>
      </c>
      <c r="D210" t="str">
        <f t="shared" si="19"/>
        <v>100% Virgin wool (organic)</v>
      </c>
      <c r="E210" t="str">
        <f t="shared" si="22"/>
        <v>blue mélange/natural (9:9)  (81 )</v>
      </c>
      <c r="F210" s="1">
        <v>81</v>
      </c>
      <c r="G210" s="1" t="s">
        <v>416</v>
      </c>
      <c r="H210" s="3" t="s">
        <v>4515</v>
      </c>
      <c r="I210" s="2">
        <v>4046304191637</v>
      </c>
      <c r="J210" s="21">
        <v>13.7</v>
      </c>
      <c r="L210" s="63">
        <f t="shared" si="21"/>
        <v>32.9</v>
      </c>
      <c r="M210" t="s">
        <v>52</v>
      </c>
      <c r="P210" s="16">
        <f t="shared" si="20"/>
        <v>23.029999999999998</v>
      </c>
      <c r="Q210" s="5">
        <f t="shared" si="23"/>
        <v>0</v>
      </c>
      <c r="R210" s="21">
        <f t="shared" si="24"/>
        <v>9.3299999999999983</v>
      </c>
    </row>
    <row r="211" spans="1:18" x14ac:dyDescent="0.25">
      <c r="A211" t="s">
        <v>4588</v>
      </c>
      <c r="B211" s="3" t="s">
        <v>432</v>
      </c>
      <c r="C211" t="s">
        <v>433</v>
      </c>
      <c r="D211" t="str">
        <f t="shared" si="19"/>
        <v>100% Virgin wool (organic)</v>
      </c>
      <c r="E211" t="str">
        <f t="shared" si="22"/>
        <v>blue mélange/natural (9:9)  (81 )</v>
      </c>
      <c r="F211" s="1">
        <v>81</v>
      </c>
      <c r="G211" s="1" t="s">
        <v>416</v>
      </c>
      <c r="H211" s="3" t="s">
        <v>4516</v>
      </c>
      <c r="I211" s="2">
        <v>4046304191644</v>
      </c>
      <c r="J211" s="21">
        <v>14.5</v>
      </c>
      <c r="L211" s="63">
        <f t="shared" si="21"/>
        <v>34.799999999999997</v>
      </c>
      <c r="M211" t="s">
        <v>52</v>
      </c>
      <c r="P211" s="16">
        <f t="shared" si="20"/>
        <v>24.359999999999996</v>
      </c>
      <c r="Q211" s="5">
        <f t="shared" si="23"/>
        <v>0</v>
      </c>
      <c r="R211" s="21">
        <f t="shared" si="24"/>
        <v>9.8599999999999959</v>
      </c>
    </row>
    <row r="212" spans="1:18" x14ac:dyDescent="0.25">
      <c r="A212" t="s">
        <v>4589</v>
      </c>
      <c r="B212" s="3" t="s">
        <v>434</v>
      </c>
      <c r="C212" t="s">
        <v>435</v>
      </c>
      <c r="D212" t="str">
        <f t="shared" si="19"/>
        <v>100% Virgin wool (organic)</v>
      </c>
      <c r="E212" t="str">
        <f t="shared" si="22"/>
        <v>red mélange/natural (9:9)  (61 )</v>
      </c>
      <c r="F212" s="1">
        <v>61</v>
      </c>
      <c r="G212" s="1" t="s">
        <v>419</v>
      </c>
      <c r="H212" s="3">
        <v>104</v>
      </c>
      <c r="I212" s="2">
        <v>4046304191385</v>
      </c>
      <c r="J212" s="21">
        <v>20.8</v>
      </c>
      <c r="L212" s="63">
        <f t="shared" si="21"/>
        <v>49.9</v>
      </c>
      <c r="M212" t="s">
        <v>52</v>
      </c>
      <c r="P212" s="16">
        <f t="shared" si="20"/>
        <v>34.93</v>
      </c>
      <c r="Q212" s="5">
        <f t="shared" si="23"/>
        <v>0</v>
      </c>
      <c r="R212" s="21">
        <f t="shared" si="24"/>
        <v>14.129999999999999</v>
      </c>
    </row>
    <row r="213" spans="1:18" x14ac:dyDescent="0.25">
      <c r="A213" t="s">
        <v>4589</v>
      </c>
      <c r="B213" s="3" t="s">
        <v>436</v>
      </c>
      <c r="C213" t="s">
        <v>437</v>
      </c>
      <c r="D213" t="str">
        <f t="shared" si="19"/>
        <v>100% Virgin wool (organic)</v>
      </c>
      <c r="E213" t="str">
        <f t="shared" si="22"/>
        <v>red mélange/natural (9:9)  (61 )</v>
      </c>
      <c r="F213" s="1">
        <v>61</v>
      </c>
      <c r="G213" s="1" t="s">
        <v>419</v>
      </c>
      <c r="H213" s="3">
        <v>116</v>
      </c>
      <c r="I213" s="2">
        <v>4046304191392</v>
      </c>
      <c r="J213" s="21">
        <v>21.8</v>
      </c>
      <c r="L213" s="63">
        <f t="shared" si="21"/>
        <v>52.300000000000004</v>
      </c>
      <c r="M213" t="s">
        <v>52</v>
      </c>
      <c r="P213" s="16">
        <f t="shared" si="20"/>
        <v>36.61</v>
      </c>
      <c r="Q213" s="5">
        <f t="shared" si="23"/>
        <v>0</v>
      </c>
      <c r="R213" s="21">
        <f t="shared" si="24"/>
        <v>14.809999999999999</v>
      </c>
    </row>
    <row r="214" spans="1:18" x14ac:dyDescent="0.25">
      <c r="A214" t="s">
        <v>4589</v>
      </c>
      <c r="B214" s="3" t="s">
        <v>438</v>
      </c>
      <c r="C214" t="s">
        <v>439</v>
      </c>
      <c r="D214" t="str">
        <f t="shared" si="19"/>
        <v>100% Virgin wool (organic)</v>
      </c>
      <c r="E214" t="str">
        <f t="shared" si="22"/>
        <v>red mélange/natural (9:9)  (61 )</v>
      </c>
      <c r="F214" s="1">
        <v>61</v>
      </c>
      <c r="G214" s="1" t="s">
        <v>419</v>
      </c>
      <c r="H214" s="3">
        <v>128</v>
      </c>
      <c r="I214" s="2">
        <v>4046304191408</v>
      </c>
      <c r="J214" s="21">
        <v>23.8</v>
      </c>
      <c r="L214" s="63">
        <f t="shared" si="21"/>
        <v>57.099999999999994</v>
      </c>
      <c r="M214" t="s">
        <v>52</v>
      </c>
      <c r="P214" s="16">
        <f t="shared" si="20"/>
        <v>39.969999999999992</v>
      </c>
      <c r="Q214" s="5">
        <f t="shared" si="23"/>
        <v>0</v>
      </c>
      <c r="R214" s="21">
        <f t="shared" si="24"/>
        <v>16.169999999999991</v>
      </c>
    </row>
    <row r="215" spans="1:18" x14ac:dyDescent="0.25">
      <c r="A215" t="s">
        <v>4589</v>
      </c>
      <c r="B215" s="3" t="s">
        <v>440</v>
      </c>
      <c r="C215" t="s">
        <v>441</v>
      </c>
      <c r="D215" t="str">
        <f t="shared" si="19"/>
        <v>100% Virgin wool (organic)</v>
      </c>
      <c r="E215" t="str">
        <f t="shared" si="22"/>
        <v>red mélange/natural (9:9)  (61 )</v>
      </c>
      <c r="F215" s="1">
        <v>61</v>
      </c>
      <c r="G215" s="1" t="s">
        <v>419</v>
      </c>
      <c r="H215" s="3">
        <v>140</v>
      </c>
      <c r="I215" s="2">
        <v>4046304191415</v>
      </c>
      <c r="J215" s="21">
        <v>24.8</v>
      </c>
      <c r="L215" s="63">
        <f t="shared" si="21"/>
        <v>59.5</v>
      </c>
      <c r="M215" t="s">
        <v>52</v>
      </c>
      <c r="P215" s="16">
        <f t="shared" si="20"/>
        <v>41.65</v>
      </c>
      <c r="Q215" s="5">
        <f t="shared" si="23"/>
        <v>0</v>
      </c>
      <c r="R215" s="21">
        <f t="shared" si="24"/>
        <v>16.849999999999998</v>
      </c>
    </row>
    <row r="216" spans="1:18" x14ac:dyDescent="0.25">
      <c r="A216" t="s">
        <v>4589</v>
      </c>
      <c r="B216" s="3" t="s">
        <v>442</v>
      </c>
      <c r="C216" t="s">
        <v>443</v>
      </c>
      <c r="D216" t="str">
        <f t="shared" ref="D216:D263" si="25">M216</f>
        <v>100% Virgin wool (organic)</v>
      </c>
      <c r="E216" t="str">
        <f t="shared" si="22"/>
        <v>red mélange/natural (9:9)  (61 )</v>
      </c>
      <c r="F216" s="1">
        <v>61</v>
      </c>
      <c r="G216" s="1" t="s">
        <v>419</v>
      </c>
      <c r="H216" s="3">
        <v>92</v>
      </c>
      <c r="I216" s="2">
        <v>4046304191378</v>
      </c>
      <c r="J216" s="21">
        <v>19.8</v>
      </c>
      <c r="L216" s="63">
        <f t="shared" si="21"/>
        <v>47.5</v>
      </c>
      <c r="M216" t="s">
        <v>52</v>
      </c>
      <c r="P216" s="16">
        <f t="shared" ref="P216:P263" si="26">L216*(1-$P$4)</f>
        <v>33.25</v>
      </c>
      <c r="Q216" s="5">
        <f t="shared" si="23"/>
        <v>0</v>
      </c>
      <c r="R216" s="21">
        <f t="shared" si="24"/>
        <v>13.45</v>
      </c>
    </row>
    <row r="217" spans="1:18" x14ac:dyDescent="0.25">
      <c r="A217" t="s">
        <v>4589</v>
      </c>
      <c r="B217" s="3" t="s">
        <v>444</v>
      </c>
      <c r="C217" t="s">
        <v>445</v>
      </c>
      <c r="D217" t="str">
        <f t="shared" si="25"/>
        <v>100% Virgin wool (organic)</v>
      </c>
      <c r="E217" t="str">
        <f t="shared" si="22"/>
        <v>blue mélange/natural (9:9)  (81 )</v>
      </c>
      <c r="F217" s="1">
        <v>81</v>
      </c>
      <c r="G217" s="1" t="s">
        <v>416</v>
      </c>
      <c r="H217" s="3">
        <v>104</v>
      </c>
      <c r="I217" s="2">
        <v>4046304191439</v>
      </c>
      <c r="J217" s="21">
        <v>20.8</v>
      </c>
      <c r="L217" s="63">
        <f t="shared" si="21"/>
        <v>49.9</v>
      </c>
      <c r="M217" t="s">
        <v>52</v>
      </c>
      <c r="P217" s="16">
        <f t="shared" si="26"/>
        <v>34.93</v>
      </c>
      <c r="Q217" s="5">
        <f t="shared" si="23"/>
        <v>0</v>
      </c>
      <c r="R217" s="21">
        <f t="shared" si="24"/>
        <v>14.129999999999999</v>
      </c>
    </row>
    <row r="218" spans="1:18" x14ac:dyDescent="0.25">
      <c r="A218" t="s">
        <v>4589</v>
      </c>
      <c r="B218" s="3" t="s">
        <v>446</v>
      </c>
      <c r="C218" t="s">
        <v>447</v>
      </c>
      <c r="D218" t="str">
        <f t="shared" si="25"/>
        <v>100% Virgin wool (organic)</v>
      </c>
      <c r="E218" t="str">
        <f t="shared" si="22"/>
        <v>blue mélange/natural (9:9)  (81 )</v>
      </c>
      <c r="F218" s="1">
        <v>81</v>
      </c>
      <c r="G218" s="1" t="s">
        <v>416</v>
      </c>
      <c r="H218" s="3">
        <v>116</v>
      </c>
      <c r="I218" s="2">
        <v>4046304191446</v>
      </c>
      <c r="J218" s="21">
        <v>21.8</v>
      </c>
      <c r="L218" s="63">
        <f t="shared" si="21"/>
        <v>52.300000000000004</v>
      </c>
      <c r="M218" t="s">
        <v>52</v>
      </c>
      <c r="P218" s="16">
        <f t="shared" si="26"/>
        <v>36.61</v>
      </c>
      <c r="Q218" s="5">
        <f t="shared" si="23"/>
        <v>0</v>
      </c>
      <c r="R218" s="21">
        <f t="shared" si="24"/>
        <v>14.809999999999999</v>
      </c>
    </row>
    <row r="219" spans="1:18" x14ac:dyDescent="0.25">
      <c r="A219" t="s">
        <v>4589</v>
      </c>
      <c r="B219" s="3" t="s">
        <v>448</v>
      </c>
      <c r="C219" t="s">
        <v>449</v>
      </c>
      <c r="D219" t="str">
        <f t="shared" si="25"/>
        <v>100% Virgin wool (organic)</v>
      </c>
      <c r="E219" t="str">
        <f t="shared" si="22"/>
        <v>blue mélange/natural (9:9)  (81 )</v>
      </c>
      <c r="F219" s="1">
        <v>81</v>
      </c>
      <c r="G219" s="1" t="s">
        <v>416</v>
      </c>
      <c r="H219" s="3">
        <v>128</v>
      </c>
      <c r="I219" s="2">
        <v>4046304191453</v>
      </c>
      <c r="J219" s="21">
        <v>23.8</v>
      </c>
      <c r="L219" s="63">
        <f t="shared" si="21"/>
        <v>57.099999999999994</v>
      </c>
      <c r="M219" t="s">
        <v>52</v>
      </c>
      <c r="P219" s="16">
        <f t="shared" si="26"/>
        <v>39.969999999999992</v>
      </c>
      <c r="Q219" s="5">
        <f t="shared" si="23"/>
        <v>0</v>
      </c>
      <c r="R219" s="21">
        <f t="shared" si="24"/>
        <v>16.169999999999991</v>
      </c>
    </row>
    <row r="220" spans="1:18" x14ac:dyDescent="0.25">
      <c r="A220" t="s">
        <v>4589</v>
      </c>
      <c r="B220" s="3" t="s">
        <v>450</v>
      </c>
      <c r="C220" t="s">
        <v>451</v>
      </c>
      <c r="D220" t="str">
        <f t="shared" si="25"/>
        <v>100% Virgin wool (organic)</v>
      </c>
      <c r="E220" t="str">
        <f t="shared" si="22"/>
        <v>blue mélange/natural (9:9)  (81 )</v>
      </c>
      <c r="F220" s="1">
        <v>81</v>
      </c>
      <c r="G220" s="1" t="s">
        <v>416</v>
      </c>
      <c r="H220" s="3">
        <v>140</v>
      </c>
      <c r="I220" s="2">
        <v>4046304191460</v>
      </c>
      <c r="J220" s="21">
        <v>24.8</v>
      </c>
      <c r="L220" s="63">
        <f t="shared" si="21"/>
        <v>59.5</v>
      </c>
      <c r="M220" t="s">
        <v>52</v>
      </c>
      <c r="P220" s="16">
        <f t="shared" si="26"/>
        <v>41.65</v>
      </c>
      <c r="Q220" s="5">
        <f t="shared" si="23"/>
        <v>0</v>
      </c>
      <c r="R220" s="21">
        <f t="shared" si="24"/>
        <v>16.849999999999998</v>
      </c>
    </row>
    <row r="221" spans="1:18" x14ac:dyDescent="0.25">
      <c r="A221" t="s">
        <v>4589</v>
      </c>
      <c r="B221" s="3" t="s">
        <v>452</v>
      </c>
      <c r="C221" t="s">
        <v>453</v>
      </c>
      <c r="D221" t="str">
        <f t="shared" si="25"/>
        <v>100% Virgin wool (organic)</v>
      </c>
      <c r="E221" t="str">
        <f t="shared" si="22"/>
        <v>blue mélange/natural (9:9)  (81 )</v>
      </c>
      <c r="F221" s="1">
        <v>81</v>
      </c>
      <c r="G221" s="1" t="s">
        <v>416</v>
      </c>
      <c r="H221" s="3">
        <v>92</v>
      </c>
      <c r="I221" s="2">
        <v>4046304191422</v>
      </c>
      <c r="J221" s="21">
        <v>19.8</v>
      </c>
      <c r="L221" s="63">
        <f t="shared" si="21"/>
        <v>47.5</v>
      </c>
      <c r="M221" t="s">
        <v>52</v>
      </c>
      <c r="P221" s="16">
        <f t="shared" si="26"/>
        <v>33.25</v>
      </c>
      <c r="Q221" s="5">
        <f t="shared" si="23"/>
        <v>0</v>
      </c>
      <c r="R221" s="21">
        <f t="shared" si="24"/>
        <v>13.45</v>
      </c>
    </row>
    <row r="222" spans="1:18" x14ac:dyDescent="0.25">
      <c r="A222" t="s">
        <v>4589</v>
      </c>
      <c r="B222" s="3" t="s">
        <v>454</v>
      </c>
      <c r="C222" t="s">
        <v>455</v>
      </c>
      <c r="D222" t="str">
        <f t="shared" si="25"/>
        <v>100% Virgin wool (organic)</v>
      </c>
      <c r="E222" t="str">
        <f t="shared" si="22"/>
        <v>red mélange/natural (9:9)  (61 )</v>
      </c>
      <c r="F222" s="1">
        <v>61</v>
      </c>
      <c r="G222" s="1" t="s">
        <v>419</v>
      </c>
      <c r="H222" s="3">
        <v>104</v>
      </c>
      <c r="I222" s="2">
        <v>4046304191903</v>
      </c>
      <c r="J222" s="21">
        <v>15.3</v>
      </c>
      <c r="L222" s="63">
        <f t="shared" si="21"/>
        <v>36.700000000000003</v>
      </c>
      <c r="M222" t="s">
        <v>52</v>
      </c>
      <c r="P222" s="16">
        <f t="shared" si="26"/>
        <v>25.69</v>
      </c>
      <c r="Q222" s="5">
        <f t="shared" si="23"/>
        <v>0</v>
      </c>
      <c r="R222" s="21">
        <f t="shared" si="24"/>
        <v>10.39</v>
      </c>
    </row>
    <row r="223" spans="1:18" x14ac:dyDescent="0.25">
      <c r="A223" t="s">
        <v>4589</v>
      </c>
      <c r="B223" s="3" t="s">
        <v>456</v>
      </c>
      <c r="C223" t="s">
        <v>457</v>
      </c>
      <c r="D223" t="str">
        <f t="shared" si="25"/>
        <v>100% Virgin wool (organic)</v>
      </c>
      <c r="E223" t="str">
        <f t="shared" si="22"/>
        <v>red mélange/natural (9:9)  (61 )</v>
      </c>
      <c r="F223" s="1">
        <v>61</v>
      </c>
      <c r="G223" s="1" t="s">
        <v>419</v>
      </c>
      <c r="H223" s="3">
        <v>116</v>
      </c>
      <c r="I223" s="2">
        <v>4046304191910</v>
      </c>
      <c r="J223" s="21">
        <v>15.8</v>
      </c>
      <c r="L223" s="63">
        <f t="shared" si="21"/>
        <v>37.9</v>
      </c>
      <c r="M223" t="s">
        <v>52</v>
      </c>
      <c r="P223" s="16">
        <f t="shared" si="26"/>
        <v>26.529999999999998</v>
      </c>
      <c r="Q223" s="5">
        <f t="shared" si="23"/>
        <v>0</v>
      </c>
      <c r="R223" s="21">
        <f t="shared" si="24"/>
        <v>10.729999999999997</v>
      </c>
    </row>
    <row r="224" spans="1:18" x14ac:dyDescent="0.25">
      <c r="A224" t="s">
        <v>4589</v>
      </c>
      <c r="B224" s="3" t="s">
        <v>458</v>
      </c>
      <c r="C224" t="s">
        <v>459</v>
      </c>
      <c r="D224" t="str">
        <f t="shared" si="25"/>
        <v>100% Virgin wool (organic)</v>
      </c>
      <c r="E224" t="str">
        <f t="shared" si="22"/>
        <v>red mélange/natural (9:9)  (61 )</v>
      </c>
      <c r="F224" s="1">
        <v>61</v>
      </c>
      <c r="G224" s="1" t="s">
        <v>419</v>
      </c>
      <c r="H224" s="3">
        <v>128</v>
      </c>
      <c r="I224" s="2">
        <v>4046304191927</v>
      </c>
      <c r="J224" s="21">
        <v>18.3</v>
      </c>
      <c r="L224" s="63">
        <f t="shared" si="21"/>
        <v>43.9</v>
      </c>
      <c r="M224" t="s">
        <v>52</v>
      </c>
      <c r="P224" s="16">
        <f t="shared" si="26"/>
        <v>30.729999999999997</v>
      </c>
      <c r="Q224" s="5">
        <f t="shared" si="23"/>
        <v>0</v>
      </c>
      <c r="R224" s="21">
        <f t="shared" si="24"/>
        <v>12.429999999999996</v>
      </c>
    </row>
    <row r="225" spans="1:18" x14ac:dyDescent="0.25">
      <c r="A225" t="s">
        <v>4589</v>
      </c>
      <c r="B225" s="3" t="s">
        <v>460</v>
      </c>
      <c r="C225" t="s">
        <v>461</v>
      </c>
      <c r="D225" t="str">
        <f t="shared" si="25"/>
        <v>100% Virgin wool (organic)</v>
      </c>
      <c r="E225" t="str">
        <f t="shared" si="22"/>
        <v>red mélange/natural (9:9)  (61 )</v>
      </c>
      <c r="F225" s="1">
        <v>61</v>
      </c>
      <c r="G225" s="1" t="s">
        <v>419</v>
      </c>
      <c r="H225" s="3">
        <v>140</v>
      </c>
      <c r="I225" s="2">
        <v>4046304191934</v>
      </c>
      <c r="J225" s="21">
        <v>19.100000000000001</v>
      </c>
      <c r="L225" s="63">
        <f t="shared" si="21"/>
        <v>45.85</v>
      </c>
      <c r="M225" t="s">
        <v>52</v>
      </c>
      <c r="P225" s="16">
        <f t="shared" si="26"/>
        <v>32.094999999999999</v>
      </c>
      <c r="Q225" s="5">
        <f t="shared" si="23"/>
        <v>0</v>
      </c>
      <c r="R225" s="21">
        <f t="shared" si="24"/>
        <v>12.994999999999997</v>
      </c>
    </row>
    <row r="226" spans="1:18" x14ac:dyDescent="0.25">
      <c r="A226" t="s">
        <v>4589</v>
      </c>
      <c r="B226" s="3" t="s">
        <v>462</v>
      </c>
      <c r="C226" t="s">
        <v>463</v>
      </c>
      <c r="D226" t="str">
        <f t="shared" si="25"/>
        <v>100% Virgin wool (organic)</v>
      </c>
      <c r="E226" t="str">
        <f t="shared" si="22"/>
        <v>red mélange/natural (9:9)  (61 )</v>
      </c>
      <c r="F226" s="1">
        <v>61</v>
      </c>
      <c r="G226" s="1" t="s">
        <v>419</v>
      </c>
      <c r="H226" s="3">
        <v>152</v>
      </c>
      <c r="I226" s="2">
        <v>4046304191941</v>
      </c>
      <c r="J226" s="21">
        <v>19.899999999999999</v>
      </c>
      <c r="L226" s="63">
        <f t="shared" si="21"/>
        <v>47.75</v>
      </c>
      <c r="M226" t="s">
        <v>52</v>
      </c>
      <c r="P226" s="16">
        <f t="shared" si="26"/>
        <v>33.424999999999997</v>
      </c>
      <c r="Q226" s="5">
        <f t="shared" si="23"/>
        <v>0</v>
      </c>
      <c r="R226" s="21">
        <f t="shared" si="24"/>
        <v>13.524999999999999</v>
      </c>
    </row>
    <row r="227" spans="1:18" x14ac:dyDescent="0.25">
      <c r="A227" t="s">
        <v>4589</v>
      </c>
      <c r="B227" s="3" t="s">
        <v>464</v>
      </c>
      <c r="C227" t="s">
        <v>465</v>
      </c>
      <c r="D227" t="str">
        <f t="shared" si="25"/>
        <v>100% Virgin wool (organic)</v>
      </c>
      <c r="E227" t="str">
        <f t="shared" si="22"/>
        <v>red mélange/natural (9:9)  (61 )</v>
      </c>
      <c r="F227" s="1">
        <v>61</v>
      </c>
      <c r="G227" s="1" t="s">
        <v>419</v>
      </c>
      <c r="H227" s="3">
        <v>92</v>
      </c>
      <c r="I227" s="2">
        <v>4046304191897</v>
      </c>
      <c r="J227" s="21">
        <v>13.3</v>
      </c>
      <c r="L227" s="63">
        <f t="shared" si="21"/>
        <v>31.900000000000002</v>
      </c>
      <c r="M227" t="s">
        <v>52</v>
      </c>
      <c r="P227" s="16">
        <f t="shared" si="26"/>
        <v>22.330000000000002</v>
      </c>
      <c r="Q227" s="5">
        <f t="shared" si="23"/>
        <v>0</v>
      </c>
      <c r="R227" s="21">
        <f t="shared" si="24"/>
        <v>9.0300000000000011</v>
      </c>
    </row>
    <row r="228" spans="1:18" x14ac:dyDescent="0.25">
      <c r="A228" t="s">
        <v>4589</v>
      </c>
      <c r="B228" s="3" t="s">
        <v>466</v>
      </c>
      <c r="C228" t="s">
        <v>467</v>
      </c>
      <c r="D228" t="str">
        <f t="shared" si="25"/>
        <v>100% Virgin wool (organic)</v>
      </c>
      <c r="E228" t="str">
        <f t="shared" si="22"/>
        <v>blue mélange/natural (9:9)  (81 )</v>
      </c>
      <c r="F228" s="1">
        <v>81</v>
      </c>
      <c r="G228" s="1" t="s">
        <v>416</v>
      </c>
      <c r="H228" s="3">
        <v>104</v>
      </c>
      <c r="I228" s="2">
        <v>4046304191989</v>
      </c>
      <c r="J228" s="21">
        <v>15.3</v>
      </c>
      <c r="L228" s="63">
        <f t="shared" si="21"/>
        <v>36.700000000000003</v>
      </c>
      <c r="M228" t="s">
        <v>52</v>
      </c>
      <c r="P228" s="16">
        <f t="shared" si="26"/>
        <v>25.69</v>
      </c>
      <c r="Q228" s="5">
        <f t="shared" si="23"/>
        <v>0</v>
      </c>
      <c r="R228" s="21">
        <f t="shared" si="24"/>
        <v>10.39</v>
      </c>
    </row>
    <row r="229" spans="1:18" x14ac:dyDescent="0.25">
      <c r="A229" t="s">
        <v>4589</v>
      </c>
      <c r="B229" s="3" t="s">
        <v>468</v>
      </c>
      <c r="C229" t="s">
        <v>469</v>
      </c>
      <c r="D229" t="str">
        <f t="shared" si="25"/>
        <v>100% Virgin wool (organic)</v>
      </c>
      <c r="E229" t="str">
        <f t="shared" si="22"/>
        <v>blue mélange/natural (9:9)  (81 )</v>
      </c>
      <c r="F229" s="1">
        <v>81</v>
      </c>
      <c r="G229" s="1" t="s">
        <v>416</v>
      </c>
      <c r="H229" s="3">
        <v>116</v>
      </c>
      <c r="I229" s="2">
        <v>4046304191996</v>
      </c>
      <c r="J229" s="21">
        <v>15.8</v>
      </c>
      <c r="L229" s="63">
        <f t="shared" si="21"/>
        <v>37.9</v>
      </c>
      <c r="M229" t="s">
        <v>52</v>
      </c>
      <c r="P229" s="16">
        <f t="shared" si="26"/>
        <v>26.529999999999998</v>
      </c>
      <c r="Q229" s="5">
        <f t="shared" si="23"/>
        <v>0</v>
      </c>
      <c r="R229" s="21">
        <f t="shared" si="24"/>
        <v>10.729999999999997</v>
      </c>
    </row>
    <row r="230" spans="1:18" x14ac:dyDescent="0.25">
      <c r="A230" t="s">
        <v>4589</v>
      </c>
      <c r="B230" s="3" t="s">
        <v>470</v>
      </c>
      <c r="C230" t="s">
        <v>471</v>
      </c>
      <c r="D230" t="str">
        <f t="shared" si="25"/>
        <v>100% Virgin wool (organic)</v>
      </c>
      <c r="E230" t="str">
        <f t="shared" si="22"/>
        <v>blue mélange/natural (9:9)  (81 )</v>
      </c>
      <c r="F230" s="1">
        <v>81</v>
      </c>
      <c r="G230" s="1" t="s">
        <v>416</v>
      </c>
      <c r="H230" s="3">
        <v>128</v>
      </c>
      <c r="I230" s="2">
        <v>4046304192009</v>
      </c>
      <c r="J230" s="21">
        <v>18.3</v>
      </c>
      <c r="L230" s="63">
        <f t="shared" si="21"/>
        <v>43.9</v>
      </c>
      <c r="M230" t="s">
        <v>52</v>
      </c>
      <c r="P230" s="16">
        <f t="shared" si="26"/>
        <v>30.729999999999997</v>
      </c>
      <c r="Q230" s="5">
        <f t="shared" si="23"/>
        <v>0</v>
      </c>
      <c r="R230" s="21">
        <f t="shared" si="24"/>
        <v>12.429999999999996</v>
      </c>
    </row>
    <row r="231" spans="1:18" x14ac:dyDescent="0.25">
      <c r="A231" t="s">
        <v>4589</v>
      </c>
      <c r="B231" s="3" t="s">
        <v>472</v>
      </c>
      <c r="C231" t="s">
        <v>473</v>
      </c>
      <c r="D231" t="str">
        <f t="shared" si="25"/>
        <v>100% Virgin wool (organic)</v>
      </c>
      <c r="E231" t="str">
        <f t="shared" si="22"/>
        <v>blue mélange/natural (9:9)  (81 )</v>
      </c>
      <c r="F231" s="1">
        <v>81</v>
      </c>
      <c r="G231" s="1" t="s">
        <v>416</v>
      </c>
      <c r="H231" s="3">
        <v>140</v>
      </c>
      <c r="I231" s="2">
        <v>4046304192016</v>
      </c>
      <c r="J231" s="21">
        <v>19.100000000000001</v>
      </c>
      <c r="L231" s="63">
        <f t="shared" si="21"/>
        <v>45.85</v>
      </c>
      <c r="M231" t="s">
        <v>52</v>
      </c>
      <c r="P231" s="16">
        <f t="shared" si="26"/>
        <v>32.094999999999999</v>
      </c>
      <c r="Q231" s="5">
        <f t="shared" si="23"/>
        <v>0</v>
      </c>
      <c r="R231" s="21">
        <f t="shared" si="24"/>
        <v>12.994999999999997</v>
      </c>
    </row>
    <row r="232" spans="1:18" x14ac:dyDescent="0.25">
      <c r="A232" t="s">
        <v>4589</v>
      </c>
      <c r="B232" s="3" t="s">
        <v>474</v>
      </c>
      <c r="C232" t="s">
        <v>475</v>
      </c>
      <c r="D232" t="str">
        <f t="shared" si="25"/>
        <v>100% Virgin wool (organic)</v>
      </c>
      <c r="E232" t="str">
        <f t="shared" si="22"/>
        <v>blue mélange/natural (9:9)  (81 )</v>
      </c>
      <c r="F232" s="1">
        <v>81</v>
      </c>
      <c r="G232" s="1" t="s">
        <v>416</v>
      </c>
      <c r="H232" s="3">
        <v>152</v>
      </c>
      <c r="I232" s="2">
        <v>4046304192023</v>
      </c>
      <c r="J232" s="21">
        <v>19.899999999999999</v>
      </c>
      <c r="L232" s="63">
        <f t="shared" si="21"/>
        <v>47.75</v>
      </c>
      <c r="M232" t="s">
        <v>52</v>
      </c>
      <c r="P232" s="16">
        <f t="shared" si="26"/>
        <v>33.424999999999997</v>
      </c>
      <c r="Q232" s="5">
        <f t="shared" si="23"/>
        <v>0</v>
      </c>
      <c r="R232" s="21">
        <f t="shared" si="24"/>
        <v>13.524999999999999</v>
      </c>
    </row>
    <row r="233" spans="1:18" x14ac:dyDescent="0.25">
      <c r="A233" t="s">
        <v>4589</v>
      </c>
      <c r="B233" s="3" t="s">
        <v>476</v>
      </c>
      <c r="C233" t="s">
        <v>477</v>
      </c>
      <c r="D233" t="str">
        <f t="shared" si="25"/>
        <v>100% Virgin wool (organic)</v>
      </c>
      <c r="E233" t="str">
        <f t="shared" si="22"/>
        <v>blue mélange/natural (9:9)  (81 )</v>
      </c>
      <c r="F233" s="1">
        <v>81</v>
      </c>
      <c r="G233" s="1" t="s">
        <v>416</v>
      </c>
      <c r="H233" s="3">
        <v>92</v>
      </c>
      <c r="I233" s="2">
        <v>4046304191972</v>
      </c>
      <c r="J233" s="21">
        <v>13.3</v>
      </c>
      <c r="L233" s="63">
        <f t="shared" si="21"/>
        <v>31.900000000000002</v>
      </c>
      <c r="M233" t="s">
        <v>52</v>
      </c>
      <c r="P233" s="16">
        <f t="shared" si="26"/>
        <v>22.330000000000002</v>
      </c>
      <c r="Q233" s="5">
        <f t="shared" si="23"/>
        <v>0</v>
      </c>
      <c r="R233" s="21">
        <f t="shared" si="24"/>
        <v>9.0300000000000011</v>
      </c>
    </row>
    <row r="234" spans="1:18" x14ac:dyDescent="0.25">
      <c r="A234" t="s">
        <v>4588</v>
      </c>
      <c r="B234" s="3" t="s">
        <v>478</v>
      </c>
      <c r="C234" t="s">
        <v>479</v>
      </c>
      <c r="D234" t="str">
        <f t="shared" si="25"/>
        <v>100% Virgin wool (organic)</v>
      </c>
      <c r="E234" t="str">
        <f t="shared" si="22"/>
        <v>red mélange/natural (9:9)  (61 )</v>
      </c>
      <c r="F234" s="1">
        <v>61</v>
      </c>
      <c r="G234" s="1" t="s">
        <v>419</v>
      </c>
      <c r="H234" s="3" t="s">
        <v>4512</v>
      </c>
      <c r="I234" s="2">
        <v>4046304192221</v>
      </c>
      <c r="J234" s="21">
        <v>14.15</v>
      </c>
      <c r="L234" s="63">
        <f t="shared" si="21"/>
        <v>33.950000000000003</v>
      </c>
      <c r="M234" t="s">
        <v>52</v>
      </c>
      <c r="P234" s="16">
        <f t="shared" si="26"/>
        <v>23.765000000000001</v>
      </c>
      <c r="Q234" s="5">
        <f t="shared" si="23"/>
        <v>0</v>
      </c>
      <c r="R234" s="21">
        <f t="shared" si="24"/>
        <v>9.6150000000000002</v>
      </c>
    </row>
    <row r="235" spans="1:18" x14ac:dyDescent="0.25">
      <c r="A235" t="s">
        <v>4588</v>
      </c>
      <c r="B235" s="3" t="s">
        <v>480</v>
      </c>
      <c r="C235" t="s">
        <v>481</v>
      </c>
      <c r="D235" t="str">
        <f t="shared" si="25"/>
        <v>100% Virgin wool (organic)</v>
      </c>
      <c r="E235" t="str">
        <f t="shared" si="22"/>
        <v>red mélange/natural (9:9)  (61 )</v>
      </c>
      <c r="F235" s="1">
        <v>61</v>
      </c>
      <c r="G235" s="1" t="s">
        <v>419</v>
      </c>
      <c r="H235" s="3" t="s">
        <v>4513</v>
      </c>
      <c r="I235" s="2">
        <v>4046304191651</v>
      </c>
      <c r="J235" s="21">
        <v>15.35</v>
      </c>
      <c r="L235" s="63">
        <f t="shared" si="21"/>
        <v>36.85</v>
      </c>
      <c r="M235" t="s">
        <v>52</v>
      </c>
      <c r="P235" s="16">
        <f t="shared" si="26"/>
        <v>25.794999999999998</v>
      </c>
      <c r="Q235" s="5">
        <f t="shared" si="23"/>
        <v>0</v>
      </c>
      <c r="R235" s="21">
        <f t="shared" si="24"/>
        <v>10.444999999999999</v>
      </c>
    </row>
    <row r="236" spans="1:18" x14ac:dyDescent="0.25">
      <c r="A236" t="s">
        <v>4588</v>
      </c>
      <c r="B236" s="3" t="s">
        <v>482</v>
      </c>
      <c r="C236" t="s">
        <v>483</v>
      </c>
      <c r="D236" t="str">
        <f t="shared" si="25"/>
        <v>100% Virgin wool (organic)</v>
      </c>
      <c r="E236" t="str">
        <f t="shared" si="22"/>
        <v>red mélange/natural (9:9)  (61 )</v>
      </c>
      <c r="F236" s="1">
        <v>61</v>
      </c>
      <c r="G236" s="1" t="s">
        <v>419</v>
      </c>
      <c r="H236" s="3" t="s">
        <v>4514</v>
      </c>
      <c r="I236" s="2">
        <v>4046304191668</v>
      </c>
      <c r="J236" s="21">
        <v>16.55</v>
      </c>
      <c r="L236" s="63">
        <f t="shared" si="21"/>
        <v>39.700000000000003</v>
      </c>
      <c r="M236" t="s">
        <v>52</v>
      </c>
      <c r="P236" s="16">
        <f t="shared" si="26"/>
        <v>27.79</v>
      </c>
      <c r="Q236" s="5">
        <f t="shared" si="23"/>
        <v>0</v>
      </c>
      <c r="R236" s="21">
        <f t="shared" si="24"/>
        <v>11.239999999999998</v>
      </c>
    </row>
    <row r="237" spans="1:18" x14ac:dyDescent="0.25">
      <c r="A237" t="s">
        <v>4588</v>
      </c>
      <c r="B237" s="3" t="s">
        <v>484</v>
      </c>
      <c r="C237" t="s">
        <v>485</v>
      </c>
      <c r="D237" t="str">
        <f t="shared" si="25"/>
        <v>100% Virgin wool (organic)</v>
      </c>
      <c r="E237" t="str">
        <f t="shared" si="22"/>
        <v>red mélange/natural (9:9)  (61 )</v>
      </c>
      <c r="F237" s="1">
        <v>61</v>
      </c>
      <c r="G237" s="1" t="s">
        <v>419</v>
      </c>
      <c r="H237" s="3" t="s">
        <v>4515</v>
      </c>
      <c r="I237" s="2">
        <v>4046304191675</v>
      </c>
      <c r="J237" s="21">
        <v>17.75</v>
      </c>
      <c r="L237" s="63">
        <f t="shared" si="21"/>
        <v>42.6</v>
      </c>
      <c r="M237" t="s">
        <v>52</v>
      </c>
      <c r="P237" s="16">
        <f t="shared" si="26"/>
        <v>29.82</v>
      </c>
      <c r="Q237" s="5">
        <f t="shared" si="23"/>
        <v>0</v>
      </c>
      <c r="R237" s="21">
        <f t="shared" si="24"/>
        <v>12.07</v>
      </c>
    </row>
    <row r="238" spans="1:18" x14ac:dyDescent="0.25">
      <c r="A238" t="s">
        <v>4588</v>
      </c>
      <c r="B238" s="3" t="s">
        <v>486</v>
      </c>
      <c r="C238" t="s">
        <v>487</v>
      </c>
      <c r="D238" t="str">
        <f t="shared" si="25"/>
        <v>100% Virgin wool (organic)</v>
      </c>
      <c r="E238" t="str">
        <f t="shared" si="22"/>
        <v>red mélange/natural (9:9)  (61 )</v>
      </c>
      <c r="F238" s="1">
        <v>61</v>
      </c>
      <c r="G238" s="1" t="s">
        <v>419</v>
      </c>
      <c r="H238" s="3" t="s">
        <v>4516</v>
      </c>
      <c r="I238" s="2">
        <v>4046304191682</v>
      </c>
      <c r="J238" s="21">
        <v>18.95</v>
      </c>
      <c r="L238" s="63">
        <f t="shared" si="21"/>
        <v>45.5</v>
      </c>
      <c r="M238" t="s">
        <v>52</v>
      </c>
      <c r="P238" s="16">
        <f t="shared" si="26"/>
        <v>31.849999999999998</v>
      </c>
      <c r="Q238" s="5">
        <f t="shared" si="23"/>
        <v>0</v>
      </c>
      <c r="R238" s="21">
        <f t="shared" si="24"/>
        <v>12.899999999999999</v>
      </c>
    </row>
    <row r="239" spans="1:18" x14ac:dyDescent="0.25">
      <c r="A239" t="s">
        <v>4588</v>
      </c>
      <c r="B239" s="3" t="s">
        <v>488</v>
      </c>
      <c r="C239" t="s">
        <v>489</v>
      </c>
      <c r="D239" t="str">
        <f t="shared" si="25"/>
        <v>100% Virgin wool (organic)</v>
      </c>
      <c r="E239" t="str">
        <f t="shared" si="22"/>
        <v>blue mélange/natural (9:9)  (81 )</v>
      </c>
      <c r="F239" s="1">
        <v>81</v>
      </c>
      <c r="G239" s="1" t="s">
        <v>416</v>
      </c>
      <c r="H239" s="3" t="s">
        <v>4512</v>
      </c>
      <c r="I239" s="2">
        <v>4046304192238</v>
      </c>
      <c r="J239" s="21">
        <v>14.15</v>
      </c>
      <c r="L239" s="63">
        <f t="shared" si="21"/>
        <v>33.950000000000003</v>
      </c>
      <c r="M239" t="s">
        <v>52</v>
      </c>
      <c r="P239" s="16">
        <f t="shared" si="26"/>
        <v>23.765000000000001</v>
      </c>
      <c r="Q239" s="5">
        <f t="shared" si="23"/>
        <v>0</v>
      </c>
      <c r="R239" s="21">
        <f t="shared" si="24"/>
        <v>9.6150000000000002</v>
      </c>
    </row>
    <row r="240" spans="1:18" x14ac:dyDescent="0.25">
      <c r="A240" t="s">
        <v>4588</v>
      </c>
      <c r="B240" s="3" t="s">
        <v>490</v>
      </c>
      <c r="C240" t="s">
        <v>491</v>
      </c>
      <c r="D240" t="str">
        <f t="shared" si="25"/>
        <v>100% Virgin wool (organic)</v>
      </c>
      <c r="E240" t="str">
        <f t="shared" si="22"/>
        <v>blue mélange/natural (9:9)  (81 )</v>
      </c>
      <c r="F240" s="1">
        <v>81</v>
      </c>
      <c r="G240" s="1" t="s">
        <v>416</v>
      </c>
      <c r="H240" s="3" t="s">
        <v>4513</v>
      </c>
      <c r="I240" s="2">
        <v>4046304191705</v>
      </c>
      <c r="J240" s="21">
        <v>15.35</v>
      </c>
      <c r="L240" s="63">
        <f t="shared" si="21"/>
        <v>36.85</v>
      </c>
      <c r="M240" t="s">
        <v>52</v>
      </c>
      <c r="P240" s="16">
        <f t="shared" si="26"/>
        <v>25.794999999999998</v>
      </c>
      <c r="Q240" s="5">
        <f t="shared" si="23"/>
        <v>0</v>
      </c>
      <c r="R240" s="21">
        <f t="shared" si="24"/>
        <v>10.444999999999999</v>
      </c>
    </row>
    <row r="241" spans="1:18" x14ac:dyDescent="0.25">
      <c r="A241" t="s">
        <v>4588</v>
      </c>
      <c r="B241" s="3" t="s">
        <v>492</v>
      </c>
      <c r="C241" t="s">
        <v>493</v>
      </c>
      <c r="D241" t="str">
        <f t="shared" si="25"/>
        <v>100% Virgin wool (organic)</v>
      </c>
      <c r="E241" t="str">
        <f t="shared" si="22"/>
        <v>blue mélange/natural (9:9)  (81 )</v>
      </c>
      <c r="F241" s="1">
        <v>81</v>
      </c>
      <c r="G241" s="1" t="s">
        <v>416</v>
      </c>
      <c r="H241" s="3" t="s">
        <v>4514</v>
      </c>
      <c r="I241" s="2">
        <v>4046304191712</v>
      </c>
      <c r="J241" s="21">
        <v>16.55</v>
      </c>
      <c r="L241" s="63">
        <f t="shared" si="21"/>
        <v>39.700000000000003</v>
      </c>
      <c r="M241" t="s">
        <v>52</v>
      </c>
      <c r="P241" s="16">
        <f t="shared" si="26"/>
        <v>27.79</v>
      </c>
      <c r="Q241" s="5">
        <f t="shared" si="23"/>
        <v>0</v>
      </c>
      <c r="R241" s="21">
        <f t="shared" si="24"/>
        <v>11.239999999999998</v>
      </c>
    </row>
    <row r="242" spans="1:18" x14ac:dyDescent="0.25">
      <c r="A242" t="s">
        <v>4588</v>
      </c>
      <c r="B242" s="3" t="s">
        <v>494</v>
      </c>
      <c r="C242" t="s">
        <v>495</v>
      </c>
      <c r="D242" t="str">
        <f t="shared" si="25"/>
        <v>100% Virgin wool (organic)</v>
      </c>
      <c r="E242" t="str">
        <f t="shared" si="22"/>
        <v>blue mélange/natural (9:9)  (81 )</v>
      </c>
      <c r="F242" s="1">
        <v>81</v>
      </c>
      <c r="G242" s="1" t="s">
        <v>416</v>
      </c>
      <c r="H242" s="3" t="s">
        <v>4515</v>
      </c>
      <c r="I242" s="2">
        <v>4046304191729</v>
      </c>
      <c r="J242" s="21">
        <v>17.75</v>
      </c>
      <c r="L242" s="63">
        <f t="shared" si="21"/>
        <v>42.6</v>
      </c>
      <c r="M242" t="s">
        <v>52</v>
      </c>
      <c r="P242" s="16">
        <f t="shared" si="26"/>
        <v>29.82</v>
      </c>
      <c r="Q242" s="5">
        <f t="shared" si="23"/>
        <v>0</v>
      </c>
      <c r="R242" s="21">
        <f t="shared" si="24"/>
        <v>12.07</v>
      </c>
    </row>
    <row r="243" spans="1:18" x14ac:dyDescent="0.25">
      <c r="A243" t="s">
        <v>4588</v>
      </c>
      <c r="B243" s="3" t="s">
        <v>496</v>
      </c>
      <c r="C243" t="s">
        <v>497</v>
      </c>
      <c r="D243" t="str">
        <f t="shared" si="25"/>
        <v>100% Virgin wool (organic)</v>
      </c>
      <c r="E243" t="str">
        <f t="shared" si="22"/>
        <v>blue mélange/natural (9:9)  (81 )</v>
      </c>
      <c r="F243" s="1">
        <v>81</v>
      </c>
      <c r="G243" s="1" t="s">
        <v>416</v>
      </c>
      <c r="H243" s="3" t="s">
        <v>4516</v>
      </c>
      <c r="I243" s="2">
        <v>4046304191736</v>
      </c>
      <c r="J243" s="21">
        <v>18.95</v>
      </c>
      <c r="L243" s="63">
        <f t="shared" si="21"/>
        <v>45.5</v>
      </c>
      <c r="M243" t="s">
        <v>52</v>
      </c>
      <c r="P243" s="16">
        <f t="shared" si="26"/>
        <v>31.849999999999998</v>
      </c>
      <c r="Q243" s="5">
        <f t="shared" si="23"/>
        <v>0</v>
      </c>
      <c r="R243" s="21">
        <f t="shared" si="24"/>
        <v>12.899999999999999</v>
      </c>
    </row>
    <row r="244" spans="1:18" x14ac:dyDescent="0.25">
      <c r="A244" t="s">
        <v>4588</v>
      </c>
      <c r="B244" s="3" t="s">
        <v>498</v>
      </c>
      <c r="C244" t="s">
        <v>499</v>
      </c>
      <c r="D244" t="str">
        <f t="shared" si="25"/>
        <v>100% Virgin wool (organic)</v>
      </c>
      <c r="E244" t="str">
        <f t="shared" si="22"/>
        <v>red mélange/natural (9:9)  (61 )</v>
      </c>
      <c r="F244" s="1">
        <v>61</v>
      </c>
      <c r="G244" s="1" t="s">
        <v>419</v>
      </c>
      <c r="H244" s="3" t="s">
        <v>4512</v>
      </c>
      <c r="I244" s="2">
        <v>4046304191293</v>
      </c>
      <c r="J244" s="21">
        <v>24.8</v>
      </c>
      <c r="L244" s="63">
        <f t="shared" si="21"/>
        <v>59.5</v>
      </c>
      <c r="M244" t="s">
        <v>52</v>
      </c>
      <c r="P244" s="16">
        <f t="shared" si="26"/>
        <v>41.65</v>
      </c>
      <c r="Q244" s="5">
        <f t="shared" si="23"/>
        <v>0</v>
      </c>
      <c r="R244" s="21">
        <f t="shared" si="24"/>
        <v>16.849999999999998</v>
      </c>
    </row>
    <row r="245" spans="1:18" x14ac:dyDescent="0.25">
      <c r="A245" t="s">
        <v>4588</v>
      </c>
      <c r="B245" s="3" t="s">
        <v>500</v>
      </c>
      <c r="C245" t="s">
        <v>501</v>
      </c>
      <c r="D245" t="str">
        <f t="shared" si="25"/>
        <v>100% Virgin wool (organic)</v>
      </c>
      <c r="E245" t="str">
        <f t="shared" si="22"/>
        <v>red mélange/natural (9:9)  (61 )</v>
      </c>
      <c r="F245" s="1">
        <v>61</v>
      </c>
      <c r="G245" s="1" t="s">
        <v>419</v>
      </c>
      <c r="H245" s="3" t="s">
        <v>4513</v>
      </c>
      <c r="I245" s="2">
        <v>4046304191309</v>
      </c>
      <c r="J245" s="21">
        <v>25.8</v>
      </c>
      <c r="L245" s="63">
        <f t="shared" si="21"/>
        <v>61.9</v>
      </c>
      <c r="M245" t="s">
        <v>52</v>
      </c>
      <c r="P245" s="16">
        <f t="shared" si="26"/>
        <v>43.33</v>
      </c>
      <c r="Q245" s="5">
        <f t="shared" si="23"/>
        <v>0</v>
      </c>
      <c r="R245" s="21">
        <f t="shared" si="24"/>
        <v>17.529999999999998</v>
      </c>
    </row>
    <row r="246" spans="1:18" x14ac:dyDescent="0.25">
      <c r="A246" t="s">
        <v>4588</v>
      </c>
      <c r="B246" s="3" t="s">
        <v>502</v>
      </c>
      <c r="C246" t="s">
        <v>503</v>
      </c>
      <c r="D246" t="str">
        <f t="shared" si="25"/>
        <v>100% Virgin wool (organic)</v>
      </c>
      <c r="E246" t="str">
        <f t="shared" si="22"/>
        <v>red mélange/natural (9:9)  (61 )</v>
      </c>
      <c r="F246" s="1">
        <v>61</v>
      </c>
      <c r="G246" s="1" t="s">
        <v>419</v>
      </c>
      <c r="H246" s="3" t="s">
        <v>4514</v>
      </c>
      <c r="I246" s="2">
        <v>4046304191316</v>
      </c>
      <c r="J246" s="21">
        <v>28.8</v>
      </c>
      <c r="L246" s="63">
        <f t="shared" si="21"/>
        <v>69.099999999999994</v>
      </c>
      <c r="M246" t="s">
        <v>52</v>
      </c>
      <c r="P246" s="16">
        <f t="shared" si="26"/>
        <v>48.36999999999999</v>
      </c>
      <c r="Q246" s="5">
        <f t="shared" si="23"/>
        <v>0</v>
      </c>
      <c r="R246" s="21">
        <f t="shared" si="24"/>
        <v>19.56999999999999</v>
      </c>
    </row>
    <row r="247" spans="1:18" x14ac:dyDescent="0.25">
      <c r="A247" t="s">
        <v>4588</v>
      </c>
      <c r="B247" s="3" t="s">
        <v>504</v>
      </c>
      <c r="C247" t="s">
        <v>505</v>
      </c>
      <c r="D247" t="str">
        <f t="shared" si="25"/>
        <v>100% Virgin wool (organic)</v>
      </c>
      <c r="E247" t="str">
        <f t="shared" si="22"/>
        <v>red mélange/natural (9:9)  (61 )</v>
      </c>
      <c r="F247" s="1">
        <v>61</v>
      </c>
      <c r="G247" s="1" t="s">
        <v>419</v>
      </c>
      <c r="H247" s="3" t="s">
        <v>4515</v>
      </c>
      <c r="I247" s="2">
        <v>4046304191323</v>
      </c>
      <c r="J247" s="21">
        <v>30.8</v>
      </c>
      <c r="L247" s="63">
        <f t="shared" si="21"/>
        <v>73.900000000000006</v>
      </c>
      <c r="M247" t="s">
        <v>52</v>
      </c>
      <c r="P247" s="16">
        <f t="shared" si="26"/>
        <v>51.730000000000004</v>
      </c>
      <c r="Q247" s="5">
        <f t="shared" si="23"/>
        <v>0</v>
      </c>
      <c r="R247" s="21">
        <f t="shared" si="24"/>
        <v>20.930000000000003</v>
      </c>
    </row>
    <row r="248" spans="1:18" x14ac:dyDescent="0.25">
      <c r="A248" t="s">
        <v>4588</v>
      </c>
      <c r="B248" s="3" t="s">
        <v>506</v>
      </c>
      <c r="C248" t="s">
        <v>507</v>
      </c>
      <c r="D248" t="str">
        <f t="shared" si="25"/>
        <v>100% Virgin wool (organic)</v>
      </c>
      <c r="E248" t="str">
        <f t="shared" si="22"/>
        <v>blue mélange/natural (9:9)  (81 )</v>
      </c>
      <c r="F248" s="1">
        <v>81</v>
      </c>
      <c r="G248" s="1" t="s">
        <v>416</v>
      </c>
      <c r="H248" s="3" t="s">
        <v>4512</v>
      </c>
      <c r="I248" s="2">
        <v>4046304191330</v>
      </c>
      <c r="J248" s="21">
        <v>24.8</v>
      </c>
      <c r="L248" s="63">
        <f t="shared" si="21"/>
        <v>59.5</v>
      </c>
      <c r="M248" t="s">
        <v>52</v>
      </c>
      <c r="P248" s="16">
        <f t="shared" si="26"/>
        <v>41.65</v>
      </c>
      <c r="Q248" s="5">
        <f t="shared" si="23"/>
        <v>0</v>
      </c>
      <c r="R248" s="21">
        <f t="shared" si="24"/>
        <v>16.849999999999998</v>
      </c>
    </row>
    <row r="249" spans="1:18" x14ac:dyDescent="0.25">
      <c r="A249" t="s">
        <v>4588</v>
      </c>
      <c r="B249" s="3" t="s">
        <v>508</v>
      </c>
      <c r="C249" t="s">
        <v>509</v>
      </c>
      <c r="D249" t="str">
        <f t="shared" si="25"/>
        <v>100% Virgin wool (organic)</v>
      </c>
      <c r="E249" t="str">
        <f t="shared" si="22"/>
        <v>blue mélange/natural (9:9)  (81 )</v>
      </c>
      <c r="F249" s="1">
        <v>81</v>
      </c>
      <c r="G249" s="1" t="s">
        <v>416</v>
      </c>
      <c r="H249" s="3" t="s">
        <v>4513</v>
      </c>
      <c r="I249" s="2">
        <v>4046304191347</v>
      </c>
      <c r="J249" s="21">
        <v>25.8</v>
      </c>
      <c r="L249" s="63">
        <f t="shared" si="21"/>
        <v>61.9</v>
      </c>
      <c r="M249" t="s">
        <v>52</v>
      </c>
      <c r="P249" s="16">
        <f t="shared" si="26"/>
        <v>43.33</v>
      </c>
      <c r="Q249" s="5">
        <f t="shared" si="23"/>
        <v>0</v>
      </c>
      <c r="R249" s="21">
        <f t="shared" si="24"/>
        <v>17.529999999999998</v>
      </c>
    </row>
    <row r="250" spans="1:18" x14ac:dyDescent="0.25">
      <c r="A250" t="s">
        <v>4588</v>
      </c>
      <c r="B250" s="3" t="s">
        <v>510</v>
      </c>
      <c r="C250" t="s">
        <v>511</v>
      </c>
      <c r="D250" t="str">
        <f t="shared" si="25"/>
        <v>100% Virgin wool (organic)</v>
      </c>
      <c r="E250" t="str">
        <f t="shared" si="22"/>
        <v>blue mélange/natural (9:9)  (81 )</v>
      </c>
      <c r="F250" s="1">
        <v>81</v>
      </c>
      <c r="G250" s="1" t="s">
        <v>416</v>
      </c>
      <c r="H250" s="3" t="s">
        <v>4514</v>
      </c>
      <c r="I250" s="2">
        <v>4046304191354</v>
      </c>
      <c r="J250" s="21">
        <v>28.8</v>
      </c>
      <c r="L250" s="63">
        <f t="shared" si="21"/>
        <v>69.099999999999994</v>
      </c>
      <c r="M250" t="s">
        <v>52</v>
      </c>
      <c r="P250" s="16">
        <f t="shared" si="26"/>
        <v>48.36999999999999</v>
      </c>
      <c r="Q250" s="5">
        <f t="shared" si="23"/>
        <v>0</v>
      </c>
      <c r="R250" s="21">
        <f t="shared" si="24"/>
        <v>19.56999999999999</v>
      </c>
    </row>
    <row r="251" spans="1:18" x14ac:dyDescent="0.25">
      <c r="A251" t="s">
        <v>4588</v>
      </c>
      <c r="B251" s="3" t="s">
        <v>512</v>
      </c>
      <c r="C251" t="s">
        <v>513</v>
      </c>
      <c r="D251" t="str">
        <f t="shared" si="25"/>
        <v>100% Virgin wool (organic)</v>
      </c>
      <c r="E251" t="str">
        <f t="shared" si="22"/>
        <v>blue mélange/natural (9:9)  (81 )</v>
      </c>
      <c r="F251" s="1">
        <v>81</v>
      </c>
      <c r="G251" s="1" t="s">
        <v>416</v>
      </c>
      <c r="H251" s="3" t="s">
        <v>4515</v>
      </c>
      <c r="I251" s="2">
        <v>4046304191361</v>
      </c>
      <c r="J251" s="21">
        <v>30.8</v>
      </c>
      <c r="L251" s="63">
        <f t="shared" si="21"/>
        <v>73.900000000000006</v>
      </c>
      <c r="M251" t="s">
        <v>52</v>
      </c>
      <c r="P251" s="16">
        <f t="shared" si="26"/>
        <v>51.730000000000004</v>
      </c>
      <c r="Q251" s="5">
        <f t="shared" si="23"/>
        <v>0</v>
      </c>
      <c r="R251" s="21">
        <f t="shared" si="24"/>
        <v>20.930000000000003</v>
      </c>
    </row>
    <row r="252" spans="1:18" x14ac:dyDescent="0.25">
      <c r="A252" t="s">
        <v>4590</v>
      </c>
      <c r="B252" s="3" t="s">
        <v>514</v>
      </c>
      <c r="C252" t="s">
        <v>515</v>
      </c>
      <c r="D252" t="str">
        <f t="shared" si="25"/>
        <v>100% Virgin wool (organic)</v>
      </c>
      <c r="E252" t="str">
        <f t="shared" si="22"/>
        <v>saffron mélange  (018E )</v>
      </c>
      <c r="F252" s="1" t="s">
        <v>50</v>
      </c>
      <c r="G252" s="1" t="s">
        <v>51</v>
      </c>
      <c r="H252" s="3">
        <v>1</v>
      </c>
      <c r="I252" s="2">
        <v>4046304270547</v>
      </c>
      <c r="J252" s="21">
        <v>2.2999999999999998</v>
      </c>
      <c r="L252" s="63">
        <f t="shared" si="21"/>
        <v>5.5</v>
      </c>
      <c r="M252" t="s">
        <v>52</v>
      </c>
      <c r="P252" s="16">
        <f t="shared" si="26"/>
        <v>3.8499999999999996</v>
      </c>
      <c r="Q252" s="5">
        <f t="shared" si="23"/>
        <v>0</v>
      </c>
      <c r="R252" s="21">
        <f t="shared" si="24"/>
        <v>1.5499999999999998</v>
      </c>
    </row>
    <row r="253" spans="1:18" x14ac:dyDescent="0.25">
      <c r="A253" t="s">
        <v>4590</v>
      </c>
      <c r="B253" s="3" t="s">
        <v>516</v>
      </c>
      <c r="C253" t="s">
        <v>517</v>
      </c>
      <c r="D253" t="str">
        <f t="shared" si="25"/>
        <v>100% Virgin wool (organic)</v>
      </c>
      <c r="E253" t="str">
        <f t="shared" si="22"/>
        <v>walnut mélange  (75 )</v>
      </c>
      <c r="F253" s="1">
        <v>75</v>
      </c>
      <c r="G253" s="1" t="s">
        <v>518</v>
      </c>
      <c r="H253" s="3">
        <v>1</v>
      </c>
      <c r="I253" s="2">
        <v>4046304270554</v>
      </c>
      <c r="J253" s="21">
        <v>2.2999999999999998</v>
      </c>
      <c r="L253" s="63">
        <f t="shared" si="21"/>
        <v>5.5</v>
      </c>
      <c r="M253" t="s">
        <v>52</v>
      </c>
      <c r="P253" s="16">
        <f t="shared" si="26"/>
        <v>3.8499999999999996</v>
      </c>
      <c r="Q253" s="5">
        <f t="shared" si="23"/>
        <v>0</v>
      </c>
      <c r="R253" s="21">
        <f t="shared" si="24"/>
        <v>1.5499999999999998</v>
      </c>
    </row>
    <row r="254" spans="1:18" x14ac:dyDescent="0.25">
      <c r="A254" t="s">
        <v>4590</v>
      </c>
      <c r="B254" s="3" t="s">
        <v>519</v>
      </c>
      <c r="C254" t="s">
        <v>520</v>
      </c>
      <c r="D254" t="str">
        <f t="shared" si="25"/>
        <v>100% Virgin wool (organic)</v>
      </c>
      <c r="E254" t="str">
        <f t="shared" si="22"/>
        <v>blue mélange  (80 )</v>
      </c>
      <c r="F254" s="1">
        <v>80</v>
      </c>
      <c r="G254" s="1" t="s">
        <v>88</v>
      </c>
      <c r="H254" s="3">
        <v>1</v>
      </c>
      <c r="I254" s="2">
        <v>4046304270561</v>
      </c>
      <c r="J254" s="21">
        <v>2.2999999999999998</v>
      </c>
      <c r="L254" s="63">
        <f t="shared" si="21"/>
        <v>5.5</v>
      </c>
      <c r="M254" t="s">
        <v>52</v>
      </c>
      <c r="P254" s="16">
        <f t="shared" si="26"/>
        <v>3.8499999999999996</v>
      </c>
      <c r="Q254" s="5">
        <f t="shared" si="23"/>
        <v>0</v>
      </c>
      <c r="R254" s="21">
        <f t="shared" si="24"/>
        <v>1.5499999999999998</v>
      </c>
    </row>
    <row r="255" spans="1:18" x14ac:dyDescent="0.25">
      <c r="A255" t="s">
        <v>4590</v>
      </c>
      <c r="B255" s="3" t="s">
        <v>521</v>
      </c>
      <c r="C255" t="s">
        <v>522</v>
      </c>
      <c r="D255" t="str">
        <f t="shared" si="25"/>
        <v>100% Virgin wool (organic)</v>
      </c>
      <c r="E255" t="str">
        <f t="shared" si="22"/>
        <v>light grey mélange  (91 )</v>
      </c>
      <c r="F255" s="1">
        <v>91</v>
      </c>
      <c r="G255" s="1" t="s">
        <v>523</v>
      </c>
      <c r="H255" s="3">
        <v>1</v>
      </c>
      <c r="I255" s="2">
        <v>4046304270578</v>
      </c>
      <c r="J255" s="21">
        <v>2.2999999999999998</v>
      </c>
      <c r="L255" s="63">
        <f t="shared" si="21"/>
        <v>5.5</v>
      </c>
      <c r="M255" t="s">
        <v>52</v>
      </c>
      <c r="P255" s="16">
        <f t="shared" si="26"/>
        <v>3.8499999999999996</v>
      </c>
      <c r="Q255" s="5">
        <f t="shared" si="23"/>
        <v>0</v>
      </c>
      <c r="R255" s="21">
        <f t="shared" si="24"/>
        <v>1.5499999999999998</v>
      </c>
    </row>
    <row r="256" spans="1:18" x14ac:dyDescent="0.25">
      <c r="A256" t="s">
        <v>4588</v>
      </c>
      <c r="B256" s="3" t="s">
        <v>524</v>
      </c>
      <c r="C256" t="s">
        <v>525</v>
      </c>
      <c r="D256" t="str">
        <f t="shared" si="25"/>
        <v>100% Virgin wool (organic)</v>
      </c>
      <c r="E256" t="str">
        <f t="shared" si="22"/>
        <v>walnut mélange/natural (5:5)  (07501E )</v>
      </c>
      <c r="F256" s="1" t="s">
        <v>526</v>
      </c>
      <c r="G256" s="1" t="s">
        <v>527</v>
      </c>
      <c r="H256" s="3" t="s">
        <v>4513</v>
      </c>
      <c r="I256" s="2">
        <v>4046304284308</v>
      </c>
      <c r="J256" s="21">
        <v>10.55</v>
      </c>
      <c r="L256" s="63">
        <f t="shared" si="21"/>
        <v>25.3</v>
      </c>
      <c r="M256" t="s">
        <v>52</v>
      </c>
      <c r="P256" s="16">
        <f t="shared" si="26"/>
        <v>17.71</v>
      </c>
      <c r="Q256" s="5">
        <f t="shared" si="23"/>
        <v>0</v>
      </c>
      <c r="R256" s="21">
        <f t="shared" si="24"/>
        <v>7.16</v>
      </c>
    </row>
    <row r="257" spans="1:18" x14ac:dyDescent="0.25">
      <c r="A257" t="s">
        <v>4588</v>
      </c>
      <c r="B257" s="3" t="s">
        <v>528</v>
      </c>
      <c r="C257" t="s">
        <v>529</v>
      </c>
      <c r="D257" t="str">
        <f t="shared" si="25"/>
        <v>100% Virgin wool (organic)</v>
      </c>
      <c r="E257" t="str">
        <f t="shared" si="22"/>
        <v>walnut mélange/natural (5:5)  (07501E )</v>
      </c>
      <c r="F257" s="1" t="s">
        <v>526</v>
      </c>
      <c r="G257" s="1" t="s">
        <v>527</v>
      </c>
      <c r="H257" s="3" t="s">
        <v>4514</v>
      </c>
      <c r="I257" s="2">
        <v>4046304284315</v>
      </c>
      <c r="J257" s="21">
        <v>11.6</v>
      </c>
      <c r="L257" s="63">
        <f t="shared" si="21"/>
        <v>27.85</v>
      </c>
      <c r="M257" t="s">
        <v>52</v>
      </c>
      <c r="P257" s="16">
        <f t="shared" si="26"/>
        <v>19.495000000000001</v>
      </c>
      <c r="Q257" s="5">
        <f t="shared" si="23"/>
        <v>0</v>
      </c>
      <c r="R257" s="21">
        <f t="shared" si="24"/>
        <v>7.8950000000000014</v>
      </c>
    </row>
    <row r="258" spans="1:18" x14ac:dyDescent="0.25">
      <c r="A258" t="s">
        <v>4588</v>
      </c>
      <c r="B258" s="3" t="s">
        <v>530</v>
      </c>
      <c r="C258" t="s">
        <v>531</v>
      </c>
      <c r="D258" t="str">
        <f t="shared" si="25"/>
        <v>100% Virgin wool (organic)</v>
      </c>
      <c r="E258" t="str">
        <f t="shared" si="22"/>
        <v>walnut mélange/natural (5:5)  (07501E )</v>
      </c>
      <c r="F258" s="1" t="s">
        <v>526</v>
      </c>
      <c r="G258" s="1" t="s">
        <v>527</v>
      </c>
      <c r="H258" s="3" t="s">
        <v>4515</v>
      </c>
      <c r="I258" s="2">
        <v>4046304284322</v>
      </c>
      <c r="J258" s="21">
        <v>12.65</v>
      </c>
      <c r="L258" s="63">
        <f t="shared" si="21"/>
        <v>30.349999999999998</v>
      </c>
      <c r="M258" t="s">
        <v>52</v>
      </c>
      <c r="P258" s="16">
        <f t="shared" si="26"/>
        <v>21.244999999999997</v>
      </c>
      <c r="Q258" s="5">
        <f t="shared" si="23"/>
        <v>0</v>
      </c>
      <c r="R258" s="21">
        <f t="shared" si="24"/>
        <v>8.5949999999999971</v>
      </c>
    </row>
    <row r="259" spans="1:18" x14ac:dyDescent="0.25">
      <c r="A259" t="s">
        <v>4589</v>
      </c>
      <c r="B259" s="3" t="s">
        <v>532</v>
      </c>
      <c r="C259" t="s">
        <v>533</v>
      </c>
      <c r="D259" t="str">
        <f t="shared" si="25"/>
        <v>100% Virgin wool (organic)</v>
      </c>
      <c r="E259" t="str">
        <f t="shared" si="22"/>
        <v>walnut mélange/natural (5:5)  (07501E )</v>
      </c>
      <c r="F259" s="1" t="s">
        <v>526</v>
      </c>
      <c r="G259" s="1" t="s">
        <v>527</v>
      </c>
      <c r="H259" s="3">
        <v>104</v>
      </c>
      <c r="I259" s="2">
        <v>4046304284346</v>
      </c>
      <c r="J259" s="21">
        <v>17.600000000000001</v>
      </c>
      <c r="L259" s="63">
        <f t="shared" si="21"/>
        <v>42.25</v>
      </c>
      <c r="M259" t="s">
        <v>52</v>
      </c>
      <c r="P259" s="16">
        <f t="shared" si="26"/>
        <v>29.574999999999999</v>
      </c>
      <c r="Q259" s="5">
        <f t="shared" si="23"/>
        <v>0</v>
      </c>
      <c r="R259" s="21">
        <f t="shared" si="24"/>
        <v>11.974999999999998</v>
      </c>
    </row>
    <row r="260" spans="1:18" x14ac:dyDescent="0.25">
      <c r="A260" t="s">
        <v>4589</v>
      </c>
      <c r="B260" s="3" t="s">
        <v>534</v>
      </c>
      <c r="C260" t="s">
        <v>535</v>
      </c>
      <c r="D260" t="str">
        <f t="shared" si="25"/>
        <v>100% Virgin wool (organic)</v>
      </c>
      <c r="E260" t="str">
        <f t="shared" si="22"/>
        <v>walnut mélange/natural (5:5)  (07501E )</v>
      </c>
      <c r="F260" s="1" t="s">
        <v>526</v>
      </c>
      <c r="G260" s="1" t="s">
        <v>527</v>
      </c>
      <c r="H260" s="3">
        <v>116</v>
      </c>
      <c r="I260" s="2">
        <v>4046304284353</v>
      </c>
      <c r="J260" s="21">
        <v>18.75</v>
      </c>
      <c r="L260" s="63">
        <f t="shared" si="21"/>
        <v>45</v>
      </c>
      <c r="M260" t="s">
        <v>52</v>
      </c>
      <c r="P260" s="16">
        <f t="shared" si="26"/>
        <v>31.499999999999996</v>
      </c>
      <c r="Q260" s="5">
        <f t="shared" si="23"/>
        <v>0</v>
      </c>
      <c r="R260" s="21">
        <f t="shared" si="24"/>
        <v>12.749999999999996</v>
      </c>
    </row>
    <row r="261" spans="1:18" x14ac:dyDescent="0.25">
      <c r="A261" t="s">
        <v>4589</v>
      </c>
      <c r="B261" s="3" t="s">
        <v>536</v>
      </c>
      <c r="C261" t="s">
        <v>537</v>
      </c>
      <c r="D261" t="str">
        <f t="shared" si="25"/>
        <v>100% Virgin wool (organic)</v>
      </c>
      <c r="E261" t="str">
        <f t="shared" si="22"/>
        <v>walnut mélange/natural (5:5)  (07501E )</v>
      </c>
      <c r="F261" s="1" t="s">
        <v>526</v>
      </c>
      <c r="G261" s="1" t="s">
        <v>527</v>
      </c>
      <c r="H261" s="3">
        <v>128</v>
      </c>
      <c r="I261" s="2">
        <v>4046304284360</v>
      </c>
      <c r="J261" s="21">
        <v>19.899999999999999</v>
      </c>
      <c r="L261" s="63">
        <f t="shared" ref="L261:L324" si="27">ROUND((J261*2.4)/50,3)*50</f>
        <v>47.75</v>
      </c>
      <c r="M261" t="s">
        <v>52</v>
      </c>
      <c r="P261" s="16">
        <f t="shared" si="26"/>
        <v>33.424999999999997</v>
      </c>
      <c r="Q261" s="5">
        <f t="shared" si="23"/>
        <v>0</v>
      </c>
      <c r="R261" s="21">
        <f t="shared" si="24"/>
        <v>13.524999999999999</v>
      </c>
    </row>
    <row r="262" spans="1:18" x14ac:dyDescent="0.25">
      <c r="A262" t="s">
        <v>4589</v>
      </c>
      <c r="B262" s="3" t="s">
        <v>538</v>
      </c>
      <c r="C262" t="s">
        <v>539</v>
      </c>
      <c r="D262" t="str">
        <f t="shared" si="25"/>
        <v>100% Virgin wool (organic)</v>
      </c>
      <c r="E262" t="str">
        <f t="shared" ref="E262:E325" si="28">G262&amp;" "&amp;" (" &amp;F262&amp;" )"</f>
        <v>walnut mélange/natural (5:5)  (07501E )</v>
      </c>
      <c r="F262" s="1" t="s">
        <v>526</v>
      </c>
      <c r="G262" s="1" t="s">
        <v>527</v>
      </c>
      <c r="H262" s="3">
        <v>140</v>
      </c>
      <c r="I262" s="2">
        <v>4046304284377</v>
      </c>
      <c r="J262" s="21">
        <v>21.05</v>
      </c>
      <c r="L262" s="63">
        <f t="shared" si="27"/>
        <v>50.5</v>
      </c>
      <c r="M262" t="s">
        <v>52</v>
      </c>
      <c r="P262" s="16">
        <f t="shared" si="26"/>
        <v>35.349999999999994</v>
      </c>
      <c r="Q262" s="5">
        <f t="shared" ref="Q262:Q325" si="29">K262*P262</f>
        <v>0</v>
      </c>
      <c r="R262" s="21">
        <f t="shared" ref="R262:R325" si="30">P262-J262</f>
        <v>14.299999999999994</v>
      </c>
    </row>
    <row r="263" spans="1:18" x14ac:dyDescent="0.25">
      <c r="A263" t="s">
        <v>4589</v>
      </c>
      <c r="B263" s="3" t="s">
        <v>540</v>
      </c>
      <c r="C263" t="s">
        <v>541</v>
      </c>
      <c r="D263" t="str">
        <f t="shared" si="25"/>
        <v>100% Virgin wool (organic)</v>
      </c>
      <c r="E263" t="str">
        <f t="shared" si="28"/>
        <v>walnut mélange/natural (5:5)  (07501E )</v>
      </c>
      <c r="F263" s="1" t="s">
        <v>526</v>
      </c>
      <c r="G263" s="1" t="s">
        <v>527</v>
      </c>
      <c r="H263" s="3">
        <v>92</v>
      </c>
      <c r="I263" s="2">
        <v>4046304284339</v>
      </c>
      <c r="J263" s="21">
        <v>16.45</v>
      </c>
      <c r="L263" s="63">
        <f t="shared" si="27"/>
        <v>39.5</v>
      </c>
      <c r="M263" t="s">
        <v>52</v>
      </c>
      <c r="P263" s="16">
        <f t="shared" si="26"/>
        <v>27.65</v>
      </c>
      <c r="Q263" s="5">
        <f t="shared" si="29"/>
        <v>0</v>
      </c>
      <c r="R263" s="21">
        <f t="shared" si="30"/>
        <v>11.2</v>
      </c>
    </row>
    <row r="264" spans="1:18" x14ac:dyDescent="0.25">
      <c r="A264" t="s">
        <v>4588</v>
      </c>
      <c r="B264" s="3" t="s">
        <v>542</v>
      </c>
      <c r="C264" t="s">
        <v>543</v>
      </c>
      <c r="D264" t="str">
        <f>M264&amp;", "&amp;"frotee"</f>
        <v>100% Virgin wool (organic), frotee</v>
      </c>
      <c r="E264" t="str">
        <f t="shared" si="28"/>
        <v>natural  (1 )</v>
      </c>
      <c r="F264" s="1">
        <v>1</v>
      </c>
      <c r="G264" s="1" t="s">
        <v>6</v>
      </c>
      <c r="H264" s="3">
        <v>50</v>
      </c>
      <c r="I264" s="2">
        <v>4046304025253</v>
      </c>
      <c r="J264" s="21">
        <v>22.9</v>
      </c>
      <c r="L264" s="63">
        <f t="shared" si="27"/>
        <v>54.949999999999996</v>
      </c>
      <c r="M264" t="s">
        <v>52</v>
      </c>
      <c r="P264" s="15">
        <f t="shared" ref="P264:P279" si="31">L264*(1-$P$3)</f>
        <v>35.717500000000001</v>
      </c>
      <c r="Q264" s="5">
        <f t="shared" si="29"/>
        <v>0</v>
      </c>
      <c r="R264" s="21">
        <f t="shared" si="30"/>
        <v>12.817500000000003</v>
      </c>
    </row>
    <row r="265" spans="1:18" x14ac:dyDescent="0.25">
      <c r="A265" t="s">
        <v>4588</v>
      </c>
      <c r="B265" s="3" t="s">
        <v>544</v>
      </c>
      <c r="C265" t="s">
        <v>545</v>
      </c>
      <c r="D265" t="str">
        <f t="shared" ref="D265:D314" si="32">M265&amp;", "&amp;"frotee"</f>
        <v>100% Virgin wool (organic), frotee</v>
      </c>
      <c r="E265" t="str">
        <f t="shared" si="28"/>
        <v>natural  (1 )</v>
      </c>
      <c r="F265" s="1">
        <v>1</v>
      </c>
      <c r="G265" s="1" t="s">
        <v>6</v>
      </c>
      <c r="H265" s="3">
        <v>56</v>
      </c>
      <c r="I265" s="2">
        <v>4046304025260</v>
      </c>
      <c r="J265" s="21">
        <v>23.6</v>
      </c>
      <c r="L265" s="63">
        <f t="shared" si="27"/>
        <v>56.65</v>
      </c>
      <c r="M265" t="s">
        <v>52</v>
      </c>
      <c r="P265" s="15">
        <f t="shared" si="31"/>
        <v>36.822499999999998</v>
      </c>
      <c r="Q265" s="5">
        <f t="shared" si="29"/>
        <v>0</v>
      </c>
      <c r="R265" s="21">
        <f t="shared" si="30"/>
        <v>13.222499999999997</v>
      </c>
    </row>
    <row r="266" spans="1:18" x14ac:dyDescent="0.25">
      <c r="A266" t="s">
        <v>4588</v>
      </c>
      <c r="B266" s="3" t="s">
        <v>546</v>
      </c>
      <c r="C266" t="s">
        <v>547</v>
      </c>
      <c r="D266" t="str">
        <f t="shared" si="32"/>
        <v>100% Virgin wool (organic), frotee</v>
      </c>
      <c r="E266" t="str">
        <f t="shared" si="28"/>
        <v>natural  (1 )</v>
      </c>
      <c r="F266" s="1">
        <v>1</v>
      </c>
      <c r="G266" s="1" t="s">
        <v>6</v>
      </c>
      <c r="H266" s="3">
        <v>1</v>
      </c>
      <c r="I266" s="2">
        <v>4046304025246</v>
      </c>
      <c r="J266" s="21">
        <v>16.5</v>
      </c>
      <c r="L266" s="63">
        <f t="shared" si="27"/>
        <v>39.6</v>
      </c>
      <c r="M266" t="s">
        <v>52</v>
      </c>
      <c r="P266" s="15">
        <f t="shared" si="31"/>
        <v>25.740000000000002</v>
      </c>
      <c r="Q266" s="5">
        <f t="shared" si="29"/>
        <v>0</v>
      </c>
      <c r="R266" s="21">
        <f t="shared" si="30"/>
        <v>9.240000000000002</v>
      </c>
    </row>
    <row r="267" spans="1:18" x14ac:dyDescent="0.25">
      <c r="A267" t="s">
        <v>4588</v>
      </c>
      <c r="B267" s="3" t="s">
        <v>548</v>
      </c>
      <c r="C267" t="s">
        <v>549</v>
      </c>
      <c r="D267" t="str">
        <f t="shared" si="32"/>
        <v>100% Virgin wool (organic), frotee</v>
      </c>
      <c r="E267" t="str">
        <f t="shared" si="28"/>
        <v>natural  (1 )</v>
      </c>
      <c r="F267" s="1">
        <v>1</v>
      </c>
      <c r="G267" s="1" t="s">
        <v>6</v>
      </c>
      <c r="H267" s="3" t="s">
        <v>4512</v>
      </c>
      <c r="I267" s="2">
        <v>4046304084540</v>
      </c>
      <c r="J267" s="21">
        <v>24.8</v>
      </c>
      <c r="L267" s="63">
        <f t="shared" si="27"/>
        <v>59.5</v>
      </c>
      <c r="M267" t="s">
        <v>52</v>
      </c>
      <c r="P267" s="15">
        <f t="shared" si="31"/>
        <v>38.675000000000004</v>
      </c>
      <c r="Q267" s="5">
        <f t="shared" si="29"/>
        <v>0</v>
      </c>
      <c r="R267" s="21">
        <f t="shared" si="30"/>
        <v>13.875000000000004</v>
      </c>
    </row>
    <row r="268" spans="1:18" x14ac:dyDescent="0.25">
      <c r="A268" t="s">
        <v>4588</v>
      </c>
      <c r="B268" s="3" t="s">
        <v>550</v>
      </c>
      <c r="C268" t="s">
        <v>551</v>
      </c>
      <c r="D268" t="str">
        <f t="shared" si="32"/>
        <v>100% Virgin wool (organic), frotee</v>
      </c>
      <c r="E268" t="str">
        <f t="shared" si="28"/>
        <v>natural  (1 )</v>
      </c>
      <c r="F268" s="1">
        <v>1</v>
      </c>
      <c r="G268" s="1" t="s">
        <v>6</v>
      </c>
      <c r="H268" s="3" t="s">
        <v>4513</v>
      </c>
      <c r="I268" s="2">
        <v>4046304084557</v>
      </c>
      <c r="J268" s="21">
        <v>28.3</v>
      </c>
      <c r="L268" s="63">
        <f t="shared" si="27"/>
        <v>67.900000000000006</v>
      </c>
      <c r="M268" t="s">
        <v>52</v>
      </c>
      <c r="P268" s="15">
        <f t="shared" si="31"/>
        <v>44.135000000000005</v>
      </c>
      <c r="Q268" s="5">
        <f t="shared" si="29"/>
        <v>0</v>
      </c>
      <c r="R268" s="21">
        <f t="shared" si="30"/>
        <v>15.835000000000004</v>
      </c>
    </row>
    <row r="269" spans="1:18" x14ac:dyDescent="0.25">
      <c r="A269" t="s">
        <v>4588</v>
      </c>
      <c r="B269" s="3" t="s">
        <v>552</v>
      </c>
      <c r="C269" t="s">
        <v>553</v>
      </c>
      <c r="D269" t="str">
        <f t="shared" si="32"/>
        <v>100% Virgin wool (organic), frotee</v>
      </c>
      <c r="E269" t="str">
        <f t="shared" si="28"/>
        <v>natural  (1 )</v>
      </c>
      <c r="F269" s="1">
        <v>1</v>
      </c>
      <c r="G269" s="1" t="s">
        <v>6</v>
      </c>
      <c r="H269" s="3" t="s">
        <v>4514</v>
      </c>
      <c r="I269" s="2">
        <v>4046304084564</v>
      </c>
      <c r="J269" s="21">
        <v>32.299999999999997</v>
      </c>
      <c r="L269" s="63">
        <f t="shared" si="27"/>
        <v>77.5</v>
      </c>
      <c r="M269" t="s">
        <v>52</v>
      </c>
      <c r="P269" s="15">
        <f t="shared" si="31"/>
        <v>50.375</v>
      </c>
      <c r="Q269" s="5">
        <f t="shared" si="29"/>
        <v>0</v>
      </c>
      <c r="R269" s="21">
        <f t="shared" si="30"/>
        <v>18.075000000000003</v>
      </c>
    </row>
    <row r="270" spans="1:18" x14ac:dyDescent="0.25">
      <c r="A270" t="s">
        <v>4588</v>
      </c>
      <c r="B270" s="3" t="s">
        <v>554</v>
      </c>
      <c r="C270" t="s">
        <v>555</v>
      </c>
      <c r="D270" t="str">
        <f t="shared" si="32"/>
        <v>100% Virgin wool (organic), frotee</v>
      </c>
      <c r="E270" t="str">
        <f t="shared" si="28"/>
        <v>natural  (1 )</v>
      </c>
      <c r="F270" s="1">
        <v>1</v>
      </c>
      <c r="G270" s="1" t="s">
        <v>6</v>
      </c>
      <c r="H270" s="3" t="s">
        <v>4515</v>
      </c>
      <c r="I270" s="2">
        <v>4046304084571</v>
      </c>
      <c r="J270" s="21">
        <v>35.299999999999997</v>
      </c>
      <c r="L270" s="63">
        <f t="shared" si="27"/>
        <v>84.7</v>
      </c>
      <c r="M270" t="s">
        <v>52</v>
      </c>
      <c r="P270" s="15">
        <f t="shared" si="31"/>
        <v>55.055000000000007</v>
      </c>
      <c r="Q270" s="5">
        <f t="shared" si="29"/>
        <v>0</v>
      </c>
      <c r="R270" s="21">
        <f t="shared" si="30"/>
        <v>19.75500000000001</v>
      </c>
    </row>
    <row r="271" spans="1:18" x14ac:dyDescent="0.25">
      <c r="A271" t="s">
        <v>4588</v>
      </c>
      <c r="B271" s="3" t="s">
        <v>556</v>
      </c>
      <c r="C271" t="s">
        <v>557</v>
      </c>
      <c r="D271" t="str">
        <f t="shared" si="32"/>
        <v>100% Virgin wool (organic), frotee</v>
      </c>
      <c r="E271" t="str">
        <f t="shared" si="28"/>
        <v>natural  (1 )</v>
      </c>
      <c r="F271" s="1">
        <v>1</v>
      </c>
      <c r="G271" s="1" t="s">
        <v>6</v>
      </c>
      <c r="H271" s="3" t="s">
        <v>4516</v>
      </c>
      <c r="I271" s="2">
        <v>4046304084588</v>
      </c>
      <c r="J271" s="21">
        <v>40.299999999999997</v>
      </c>
      <c r="L271" s="63">
        <f t="shared" si="27"/>
        <v>96.7</v>
      </c>
      <c r="M271" t="s">
        <v>52</v>
      </c>
      <c r="P271" s="15">
        <f t="shared" si="31"/>
        <v>62.855000000000004</v>
      </c>
      <c r="Q271" s="5">
        <f t="shared" si="29"/>
        <v>0</v>
      </c>
      <c r="R271" s="21">
        <f t="shared" si="30"/>
        <v>22.555000000000007</v>
      </c>
    </row>
    <row r="272" spans="1:18" x14ac:dyDescent="0.25">
      <c r="A272" t="s">
        <v>4588</v>
      </c>
      <c r="B272" s="3" t="s">
        <v>558</v>
      </c>
      <c r="C272" t="s">
        <v>559</v>
      </c>
      <c r="D272" t="str">
        <f t="shared" si="32"/>
        <v>100% Virgin wool (organic), frotee</v>
      </c>
      <c r="E272" t="str">
        <f t="shared" si="28"/>
        <v>natural  (1 )</v>
      </c>
      <c r="F272" s="1">
        <v>1</v>
      </c>
      <c r="G272" s="1" t="s">
        <v>6</v>
      </c>
      <c r="H272" s="3">
        <v>1</v>
      </c>
      <c r="I272" s="2">
        <v>4046304025611</v>
      </c>
      <c r="J272" s="21">
        <v>22.6</v>
      </c>
      <c r="L272" s="63">
        <f t="shared" si="27"/>
        <v>54.25</v>
      </c>
      <c r="M272" t="s">
        <v>52</v>
      </c>
      <c r="P272" s="15">
        <f t="shared" si="31"/>
        <v>35.262500000000003</v>
      </c>
      <c r="Q272" s="5">
        <f t="shared" si="29"/>
        <v>0</v>
      </c>
      <c r="R272" s="21">
        <f t="shared" si="30"/>
        <v>12.662500000000001</v>
      </c>
    </row>
    <row r="273" spans="1:18" x14ac:dyDescent="0.25">
      <c r="A273" t="s">
        <v>4588</v>
      </c>
      <c r="B273" s="3" t="s">
        <v>560</v>
      </c>
      <c r="C273" t="s">
        <v>561</v>
      </c>
      <c r="D273" t="str">
        <f t="shared" si="32"/>
        <v>100% Virgin wool (organic), frotee</v>
      </c>
      <c r="E273" t="str">
        <f t="shared" si="28"/>
        <v>natural  (1 )</v>
      </c>
      <c r="F273" s="1">
        <v>1</v>
      </c>
      <c r="G273" s="1" t="s">
        <v>6</v>
      </c>
      <c r="H273" s="3">
        <v>2</v>
      </c>
      <c r="I273" s="2">
        <v>4046304025628</v>
      </c>
      <c r="J273" s="21">
        <v>27.9</v>
      </c>
      <c r="L273" s="63">
        <f t="shared" si="27"/>
        <v>66.95</v>
      </c>
      <c r="M273" t="s">
        <v>52</v>
      </c>
      <c r="P273" s="15">
        <f t="shared" si="31"/>
        <v>43.517500000000005</v>
      </c>
      <c r="Q273" s="5">
        <f t="shared" si="29"/>
        <v>0</v>
      </c>
      <c r="R273" s="21">
        <f t="shared" si="30"/>
        <v>15.617500000000007</v>
      </c>
    </row>
    <row r="274" spans="1:18" x14ac:dyDescent="0.25">
      <c r="A274" t="s">
        <v>4588</v>
      </c>
      <c r="B274" s="3" t="s">
        <v>562</v>
      </c>
      <c r="C274" t="s">
        <v>563</v>
      </c>
      <c r="D274" t="str">
        <f t="shared" si="32"/>
        <v>100% Virgin wool (organic), frotee</v>
      </c>
      <c r="E274" t="str">
        <f t="shared" si="28"/>
        <v>natural  (1 )</v>
      </c>
      <c r="F274" s="1">
        <v>1</v>
      </c>
      <c r="G274" s="1" t="s">
        <v>6</v>
      </c>
      <c r="H274" s="3">
        <v>0</v>
      </c>
      <c r="I274" s="2">
        <v>4046304242346</v>
      </c>
      <c r="J274" s="21">
        <v>30.8</v>
      </c>
      <c r="L274" s="63">
        <f t="shared" si="27"/>
        <v>73.900000000000006</v>
      </c>
      <c r="M274" t="s">
        <v>52</v>
      </c>
      <c r="P274" s="15">
        <f t="shared" si="31"/>
        <v>48.035000000000004</v>
      </c>
      <c r="Q274" s="5">
        <f t="shared" si="29"/>
        <v>0</v>
      </c>
      <c r="R274" s="21">
        <f t="shared" si="30"/>
        <v>17.235000000000003</v>
      </c>
    </row>
    <row r="275" spans="1:18" x14ac:dyDescent="0.25">
      <c r="A275" t="s">
        <v>4588</v>
      </c>
      <c r="B275" s="3" t="s">
        <v>564</v>
      </c>
      <c r="C275" t="s">
        <v>565</v>
      </c>
      <c r="D275" t="str">
        <f t="shared" si="32"/>
        <v>100% Virgin wool (organic), frotee</v>
      </c>
      <c r="E275" t="str">
        <f t="shared" si="28"/>
        <v>natural  (1 )</v>
      </c>
      <c r="F275" s="1">
        <v>1</v>
      </c>
      <c r="G275" s="1" t="s">
        <v>6</v>
      </c>
      <c r="H275" s="3">
        <v>1</v>
      </c>
      <c r="I275" s="2">
        <v>4046304237670</v>
      </c>
      <c r="J275" s="21">
        <v>36.299999999999997</v>
      </c>
      <c r="L275" s="63">
        <f t="shared" si="27"/>
        <v>87.1</v>
      </c>
      <c r="M275" t="s">
        <v>52</v>
      </c>
      <c r="P275" s="15">
        <f t="shared" si="31"/>
        <v>56.614999999999995</v>
      </c>
      <c r="Q275" s="5">
        <f t="shared" si="29"/>
        <v>0</v>
      </c>
      <c r="R275" s="21">
        <f t="shared" si="30"/>
        <v>20.314999999999998</v>
      </c>
    </row>
    <row r="276" spans="1:18" x14ac:dyDescent="0.25">
      <c r="A276" t="s">
        <v>4588</v>
      </c>
      <c r="B276" s="3" t="s">
        <v>566</v>
      </c>
      <c r="C276" t="s">
        <v>567</v>
      </c>
      <c r="D276" t="str">
        <f t="shared" si="32"/>
        <v>100% Virgin wool (organic), frotee</v>
      </c>
      <c r="E276" t="str">
        <f t="shared" si="28"/>
        <v>walnut mélange  (75 )</v>
      </c>
      <c r="F276" s="1">
        <v>75</v>
      </c>
      <c r="G276" s="1" t="s">
        <v>518</v>
      </c>
      <c r="H276" s="3">
        <v>44</v>
      </c>
      <c r="I276" s="2">
        <v>4046304284384</v>
      </c>
      <c r="J276" s="21">
        <v>23.2</v>
      </c>
      <c r="L276" s="63">
        <f t="shared" si="27"/>
        <v>55.7</v>
      </c>
      <c r="M276" t="s">
        <v>52</v>
      </c>
      <c r="P276" s="15">
        <f t="shared" si="31"/>
        <v>36.205000000000005</v>
      </c>
      <c r="Q276" s="5">
        <f t="shared" si="29"/>
        <v>0</v>
      </c>
      <c r="R276" s="21">
        <f t="shared" si="30"/>
        <v>13.005000000000006</v>
      </c>
    </row>
    <row r="277" spans="1:18" x14ac:dyDescent="0.25">
      <c r="A277" t="s">
        <v>4588</v>
      </c>
      <c r="B277" s="3" t="s">
        <v>568</v>
      </c>
      <c r="C277" t="s">
        <v>569</v>
      </c>
      <c r="D277" t="str">
        <f t="shared" si="32"/>
        <v>100% Virgin wool (organic), frotee</v>
      </c>
      <c r="E277" t="str">
        <f t="shared" si="28"/>
        <v>walnut mélange  (75 )</v>
      </c>
      <c r="F277" s="1">
        <v>75</v>
      </c>
      <c r="G277" s="1" t="s">
        <v>518</v>
      </c>
      <c r="H277" s="3">
        <v>50</v>
      </c>
      <c r="I277" s="2">
        <v>4046304284391</v>
      </c>
      <c r="J277" s="21">
        <v>24.3</v>
      </c>
      <c r="L277" s="63">
        <f t="shared" si="27"/>
        <v>58.3</v>
      </c>
      <c r="M277" t="s">
        <v>52</v>
      </c>
      <c r="P277" s="15">
        <f t="shared" si="31"/>
        <v>37.894999999999996</v>
      </c>
      <c r="Q277" s="5">
        <f t="shared" si="29"/>
        <v>0</v>
      </c>
      <c r="R277" s="21">
        <f t="shared" si="30"/>
        <v>13.594999999999995</v>
      </c>
    </row>
    <row r="278" spans="1:18" x14ac:dyDescent="0.25">
      <c r="A278" t="s">
        <v>4588</v>
      </c>
      <c r="B278" s="3" t="s">
        <v>570</v>
      </c>
      <c r="C278" t="s">
        <v>571</v>
      </c>
      <c r="D278" t="str">
        <f t="shared" si="32"/>
        <v>100% Virgin wool (organic), frotee</v>
      </c>
      <c r="E278" t="str">
        <f t="shared" si="28"/>
        <v>walnut mélange  (75 )</v>
      </c>
      <c r="F278" s="1">
        <v>75</v>
      </c>
      <c r="G278" s="1" t="s">
        <v>518</v>
      </c>
      <c r="H278" s="3">
        <v>56</v>
      </c>
      <c r="I278" s="2">
        <v>4046304284407</v>
      </c>
      <c r="J278" s="21">
        <v>26.4</v>
      </c>
      <c r="L278" s="63">
        <f t="shared" si="27"/>
        <v>63.349999999999994</v>
      </c>
      <c r="M278" t="s">
        <v>52</v>
      </c>
      <c r="P278" s="15">
        <f t="shared" si="31"/>
        <v>41.177499999999995</v>
      </c>
      <c r="Q278" s="5">
        <f t="shared" si="29"/>
        <v>0</v>
      </c>
      <c r="R278" s="21">
        <f t="shared" si="30"/>
        <v>14.777499999999996</v>
      </c>
    </row>
    <row r="279" spans="1:18" x14ac:dyDescent="0.25">
      <c r="A279" t="s">
        <v>4588</v>
      </c>
      <c r="B279" s="3" t="s">
        <v>572</v>
      </c>
      <c r="C279" t="s">
        <v>573</v>
      </c>
      <c r="D279" t="str">
        <f t="shared" si="32"/>
        <v>100% Virgin wool (organic), frotee</v>
      </c>
      <c r="E279" t="str">
        <f t="shared" si="28"/>
        <v>walnut mélange  (75 )</v>
      </c>
      <c r="F279" s="1">
        <v>75</v>
      </c>
      <c r="G279" s="1" t="s">
        <v>518</v>
      </c>
      <c r="H279" s="3" t="s">
        <v>4512</v>
      </c>
      <c r="I279" s="2">
        <v>4046304284414</v>
      </c>
      <c r="J279" s="21">
        <v>15</v>
      </c>
      <c r="L279" s="63">
        <f t="shared" si="27"/>
        <v>36</v>
      </c>
      <c r="M279" t="s">
        <v>52</v>
      </c>
      <c r="P279" s="15">
        <f t="shared" si="31"/>
        <v>23.400000000000002</v>
      </c>
      <c r="Q279" s="5">
        <f t="shared" si="29"/>
        <v>0</v>
      </c>
      <c r="R279" s="21">
        <f t="shared" si="30"/>
        <v>8.4000000000000021</v>
      </c>
    </row>
    <row r="280" spans="1:18" x14ac:dyDescent="0.25">
      <c r="A280" t="s">
        <v>4588</v>
      </c>
      <c r="B280" s="3" t="s">
        <v>574</v>
      </c>
      <c r="C280" t="s">
        <v>575</v>
      </c>
      <c r="D280" t="str">
        <f t="shared" si="32"/>
        <v>100% Virgin wool (organic), frotee</v>
      </c>
      <c r="E280" t="str">
        <f t="shared" si="28"/>
        <v>walnut mélange  (75 )</v>
      </c>
      <c r="F280" s="1">
        <v>75</v>
      </c>
      <c r="G280" s="1" t="s">
        <v>518</v>
      </c>
      <c r="H280" s="3" t="s">
        <v>4513</v>
      </c>
      <c r="I280" s="2">
        <v>4046304284421</v>
      </c>
      <c r="J280" s="21">
        <v>16.5</v>
      </c>
      <c r="L280" s="63">
        <f t="shared" si="27"/>
        <v>39.6</v>
      </c>
      <c r="M280" t="s">
        <v>52</v>
      </c>
      <c r="P280" s="15">
        <f t="shared" ref="P280:P343" si="33">L280*(1-$P$3)</f>
        <v>25.740000000000002</v>
      </c>
      <c r="Q280" s="5">
        <f t="shared" si="29"/>
        <v>0</v>
      </c>
      <c r="R280" s="21">
        <f t="shared" si="30"/>
        <v>9.240000000000002</v>
      </c>
    </row>
    <row r="281" spans="1:18" x14ac:dyDescent="0.25">
      <c r="A281" t="s">
        <v>4588</v>
      </c>
      <c r="B281" s="3" t="s">
        <v>576</v>
      </c>
      <c r="C281" t="s">
        <v>577</v>
      </c>
      <c r="D281" t="str">
        <f t="shared" si="32"/>
        <v>100% Virgin wool (organic), frotee</v>
      </c>
      <c r="E281" t="str">
        <f t="shared" si="28"/>
        <v>walnut mélange  (75 )</v>
      </c>
      <c r="F281" s="1">
        <v>75</v>
      </c>
      <c r="G281" s="1" t="s">
        <v>518</v>
      </c>
      <c r="H281" s="3" t="s">
        <v>4514</v>
      </c>
      <c r="I281" s="2">
        <v>4046304284438</v>
      </c>
      <c r="J281" s="21">
        <v>17.8</v>
      </c>
      <c r="L281" s="63">
        <f t="shared" si="27"/>
        <v>42.699999999999996</v>
      </c>
      <c r="M281" t="s">
        <v>52</v>
      </c>
      <c r="P281" s="15">
        <f t="shared" si="33"/>
        <v>27.754999999999999</v>
      </c>
      <c r="Q281" s="5">
        <f t="shared" si="29"/>
        <v>0</v>
      </c>
      <c r="R281" s="21">
        <f t="shared" si="30"/>
        <v>9.9549999999999983</v>
      </c>
    </row>
    <row r="282" spans="1:18" x14ac:dyDescent="0.25">
      <c r="A282" t="s">
        <v>4588</v>
      </c>
      <c r="B282" s="3" t="s">
        <v>578</v>
      </c>
      <c r="C282" t="s">
        <v>579</v>
      </c>
      <c r="D282" t="str">
        <f t="shared" si="32"/>
        <v>100% Virgin wool (organic), frotee</v>
      </c>
      <c r="E282" t="str">
        <f t="shared" si="28"/>
        <v>walnut mélange  (75 )</v>
      </c>
      <c r="F282" s="1">
        <v>75</v>
      </c>
      <c r="G282" s="1" t="s">
        <v>518</v>
      </c>
      <c r="H282" s="3" t="s">
        <v>4515</v>
      </c>
      <c r="I282" s="2">
        <v>4046304284445</v>
      </c>
      <c r="J282" s="21">
        <v>19.100000000000001</v>
      </c>
      <c r="L282" s="63">
        <f t="shared" si="27"/>
        <v>45.85</v>
      </c>
      <c r="M282" t="s">
        <v>52</v>
      </c>
      <c r="P282" s="15">
        <f t="shared" si="33"/>
        <v>29.802500000000002</v>
      </c>
      <c r="Q282" s="5">
        <f t="shared" si="29"/>
        <v>0</v>
      </c>
      <c r="R282" s="21">
        <f t="shared" si="30"/>
        <v>10.702500000000001</v>
      </c>
    </row>
    <row r="283" spans="1:18" x14ac:dyDescent="0.25">
      <c r="A283" t="s">
        <v>4588</v>
      </c>
      <c r="B283" s="3" t="s">
        <v>580</v>
      </c>
      <c r="C283" t="s">
        <v>581</v>
      </c>
      <c r="D283" t="str">
        <f t="shared" si="32"/>
        <v>100% Virgin wool (organic), frotee</v>
      </c>
      <c r="E283" t="str">
        <f t="shared" si="28"/>
        <v>walnut mélange  (75 )</v>
      </c>
      <c r="F283" s="1">
        <v>75</v>
      </c>
      <c r="G283" s="1" t="s">
        <v>518</v>
      </c>
      <c r="H283" s="3">
        <v>104</v>
      </c>
      <c r="I283" s="2">
        <v>4046304284469</v>
      </c>
      <c r="J283" s="21">
        <v>45</v>
      </c>
      <c r="L283" s="63">
        <f t="shared" si="27"/>
        <v>108</v>
      </c>
      <c r="M283" t="s">
        <v>52</v>
      </c>
      <c r="P283" s="15">
        <f t="shared" si="33"/>
        <v>70.2</v>
      </c>
      <c r="Q283" s="5">
        <f t="shared" si="29"/>
        <v>0</v>
      </c>
      <c r="R283" s="21">
        <f t="shared" si="30"/>
        <v>25.200000000000003</v>
      </c>
    </row>
    <row r="284" spans="1:18" x14ac:dyDescent="0.25">
      <c r="A284" t="s">
        <v>4588</v>
      </c>
      <c r="B284" s="3" t="s">
        <v>582</v>
      </c>
      <c r="C284" t="s">
        <v>583</v>
      </c>
      <c r="D284" t="str">
        <f t="shared" si="32"/>
        <v>100% Virgin wool (organic), frotee</v>
      </c>
      <c r="E284" t="str">
        <f t="shared" si="28"/>
        <v>walnut mélange  (75 )</v>
      </c>
      <c r="F284" s="1">
        <v>75</v>
      </c>
      <c r="G284" s="1" t="s">
        <v>518</v>
      </c>
      <c r="H284" s="3">
        <v>116</v>
      </c>
      <c r="I284" s="2">
        <v>4046304284476</v>
      </c>
      <c r="J284" s="21">
        <v>47.5</v>
      </c>
      <c r="L284" s="63">
        <f t="shared" si="27"/>
        <v>113.99999999999999</v>
      </c>
      <c r="M284" t="s">
        <v>52</v>
      </c>
      <c r="P284" s="15">
        <f t="shared" si="33"/>
        <v>74.099999999999994</v>
      </c>
      <c r="Q284" s="5">
        <f t="shared" si="29"/>
        <v>0</v>
      </c>
      <c r="R284" s="21">
        <f t="shared" si="30"/>
        <v>26.599999999999994</v>
      </c>
    </row>
    <row r="285" spans="1:18" x14ac:dyDescent="0.25">
      <c r="A285" t="s">
        <v>4588</v>
      </c>
      <c r="B285" s="3" t="s">
        <v>584</v>
      </c>
      <c r="C285" t="s">
        <v>585</v>
      </c>
      <c r="D285" t="str">
        <f t="shared" si="32"/>
        <v>100% Virgin wool (organic), frotee</v>
      </c>
      <c r="E285" t="str">
        <f t="shared" si="28"/>
        <v>walnut mélange  (75 )</v>
      </c>
      <c r="F285" s="1">
        <v>75</v>
      </c>
      <c r="G285" s="1" t="s">
        <v>518</v>
      </c>
      <c r="H285" s="3">
        <v>128</v>
      </c>
      <c r="I285" s="2">
        <v>4046304284483</v>
      </c>
      <c r="J285" s="21">
        <v>50.5</v>
      </c>
      <c r="L285" s="63">
        <f t="shared" si="27"/>
        <v>121.2</v>
      </c>
      <c r="M285" t="s">
        <v>52</v>
      </c>
      <c r="P285" s="15">
        <f t="shared" si="33"/>
        <v>78.78</v>
      </c>
      <c r="Q285" s="5">
        <f t="shared" si="29"/>
        <v>0</v>
      </c>
      <c r="R285" s="21">
        <f t="shared" si="30"/>
        <v>28.28</v>
      </c>
    </row>
    <row r="286" spans="1:18" x14ac:dyDescent="0.25">
      <c r="A286" t="s">
        <v>4588</v>
      </c>
      <c r="B286" s="3" t="s">
        <v>586</v>
      </c>
      <c r="C286" t="s">
        <v>587</v>
      </c>
      <c r="D286" t="str">
        <f t="shared" si="32"/>
        <v>100% Virgin wool (organic), frotee</v>
      </c>
      <c r="E286" t="str">
        <f t="shared" si="28"/>
        <v>walnut mélange  (75 )</v>
      </c>
      <c r="F286" s="1">
        <v>75</v>
      </c>
      <c r="G286" s="1" t="s">
        <v>518</v>
      </c>
      <c r="H286" s="3">
        <v>140</v>
      </c>
      <c r="I286" s="2">
        <v>4046304284490</v>
      </c>
      <c r="J286" s="21">
        <v>53.5</v>
      </c>
      <c r="L286" s="63">
        <f t="shared" si="27"/>
        <v>128.4</v>
      </c>
      <c r="M286" t="s">
        <v>52</v>
      </c>
      <c r="P286" s="15">
        <f t="shared" si="33"/>
        <v>83.460000000000008</v>
      </c>
      <c r="Q286" s="5">
        <f t="shared" si="29"/>
        <v>0</v>
      </c>
      <c r="R286" s="21">
        <f t="shared" si="30"/>
        <v>29.960000000000008</v>
      </c>
    </row>
    <row r="287" spans="1:18" x14ac:dyDescent="0.25">
      <c r="A287" t="s">
        <v>4588</v>
      </c>
      <c r="B287" s="3" t="s">
        <v>588</v>
      </c>
      <c r="C287" t="s">
        <v>589</v>
      </c>
      <c r="D287" t="str">
        <f t="shared" si="32"/>
        <v>100% Virgin wool (organic), frotee</v>
      </c>
      <c r="E287" t="str">
        <f t="shared" si="28"/>
        <v>walnut mélange  (75 )</v>
      </c>
      <c r="F287" s="1">
        <v>75</v>
      </c>
      <c r="G287" s="1" t="s">
        <v>518</v>
      </c>
      <c r="H287" s="3">
        <v>92</v>
      </c>
      <c r="I287" s="2">
        <v>4046304284452</v>
      </c>
      <c r="J287" s="21">
        <v>42.5</v>
      </c>
      <c r="L287" s="63">
        <f t="shared" si="27"/>
        <v>102</v>
      </c>
      <c r="M287" t="s">
        <v>52</v>
      </c>
      <c r="P287" s="15">
        <f t="shared" si="33"/>
        <v>66.3</v>
      </c>
      <c r="Q287" s="5">
        <f t="shared" si="29"/>
        <v>0</v>
      </c>
      <c r="R287" s="21">
        <f t="shared" si="30"/>
        <v>23.799999999999997</v>
      </c>
    </row>
    <row r="288" spans="1:18" x14ac:dyDescent="0.25">
      <c r="A288" t="s">
        <v>4588</v>
      </c>
      <c r="B288" s="3" t="s">
        <v>590</v>
      </c>
      <c r="C288" t="s">
        <v>591</v>
      </c>
      <c r="D288" t="str">
        <f t="shared" si="32"/>
        <v>100% Virgin wool (organic), frotee</v>
      </c>
      <c r="E288" t="str">
        <f t="shared" si="28"/>
        <v>walnut mélange  (75 )</v>
      </c>
      <c r="F288" s="1">
        <v>75</v>
      </c>
      <c r="G288" s="1" t="s">
        <v>518</v>
      </c>
      <c r="H288" s="3" t="s">
        <v>4512</v>
      </c>
      <c r="I288" s="2">
        <v>4046304284506</v>
      </c>
      <c r="J288" s="21">
        <v>24</v>
      </c>
      <c r="L288" s="63">
        <f t="shared" si="27"/>
        <v>57.599999999999994</v>
      </c>
      <c r="M288" t="s">
        <v>52</v>
      </c>
      <c r="P288" s="15">
        <f t="shared" si="33"/>
        <v>37.44</v>
      </c>
      <c r="Q288" s="5">
        <f t="shared" si="29"/>
        <v>0</v>
      </c>
      <c r="R288" s="21">
        <f t="shared" si="30"/>
        <v>13.439999999999998</v>
      </c>
    </row>
    <row r="289" spans="1:18" x14ac:dyDescent="0.25">
      <c r="A289" t="s">
        <v>4588</v>
      </c>
      <c r="B289" s="3" t="s">
        <v>592</v>
      </c>
      <c r="C289" t="s">
        <v>593</v>
      </c>
      <c r="D289" t="str">
        <f t="shared" si="32"/>
        <v>100% Virgin wool (organic), frotee</v>
      </c>
      <c r="E289" t="str">
        <f t="shared" si="28"/>
        <v>walnut mélange  (75 )</v>
      </c>
      <c r="F289" s="1">
        <v>75</v>
      </c>
      <c r="G289" s="1" t="s">
        <v>518</v>
      </c>
      <c r="H289" s="3" t="s">
        <v>4513</v>
      </c>
      <c r="I289" s="2">
        <v>4046304284513</v>
      </c>
      <c r="J289" s="21">
        <v>26</v>
      </c>
      <c r="L289" s="63">
        <f t="shared" si="27"/>
        <v>62.4</v>
      </c>
      <c r="M289" t="s">
        <v>52</v>
      </c>
      <c r="P289" s="15">
        <f t="shared" si="33"/>
        <v>40.56</v>
      </c>
      <c r="Q289" s="5">
        <f t="shared" si="29"/>
        <v>0</v>
      </c>
      <c r="R289" s="21">
        <f t="shared" si="30"/>
        <v>14.560000000000002</v>
      </c>
    </row>
    <row r="290" spans="1:18" x14ac:dyDescent="0.25">
      <c r="A290" t="s">
        <v>4588</v>
      </c>
      <c r="B290" s="3" t="s">
        <v>594</v>
      </c>
      <c r="C290" t="s">
        <v>595</v>
      </c>
      <c r="D290" t="str">
        <f t="shared" si="32"/>
        <v>100% Virgin wool (organic), frotee</v>
      </c>
      <c r="E290" t="str">
        <f t="shared" si="28"/>
        <v>walnut mélange  (75 )</v>
      </c>
      <c r="F290" s="1">
        <v>75</v>
      </c>
      <c r="G290" s="1" t="s">
        <v>518</v>
      </c>
      <c r="H290" s="3" t="s">
        <v>4514</v>
      </c>
      <c r="I290" s="2">
        <v>4046304284520</v>
      </c>
      <c r="J290" s="21">
        <v>28</v>
      </c>
      <c r="L290" s="63">
        <f t="shared" si="27"/>
        <v>67.2</v>
      </c>
      <c r="M290" t="s">
        <v>52</v>
      </c>
      <c r="P290" s="15">
        <f t="shared" si="33"/>
        <v>43.680000000000007</v>
      </c>
      <c r="Q290" s="5">
        <f t="shared" si="29"/>
        <v>0</v>
      </c>
      <c r="R290" s="21">
        <f t="shared" si="30"/>
        <v>15.680000000000007</v>
      </c>
    </row>
    <row r="291" spans="1:18" x14ac:dyDescent="0.25">
      <c r="A291" t="s">
        <v>4588</v>
      </c>
      <c r="B291" s="3" t="s">
        <v>596</v>
      </c>
      <c r="C291" t="s">
        <v>597</v>
      </c>
      <c r="D291" t="str">
        <f t="shared" si="32"/>
        <v>100% Virgin wool (organic), frotee</v>
      </c>
      <c r="E291" t="str">
        <f t="shared" si="28"/>
        <v>walnut mélange  (75 )</v>
      </c>
      <c r="F291" s="1">
        <v>75</v>
      </c>
      <c r="G291" s="1" t="s">
        <v>518</v>
      </c>
      <c r="H291" s="3" t="s">
        <v>4515</v>
      </c>
      <c r="I291" s="2">
        <v>4046304284537</v>
      </c>
      <c r="J291" s="21">
        <v>31</v>
      </c>
      <c r="L291" s="63">
        <f t="shared" si="27"/>
        <v>74.400000000000006</v>
      </c>
      <c r="M291" t="s">
        <v>52</v>
      </c>
      <c r="P291" s="15">
        <f t="shared" si="33"/>
        <v>48.360000000000007</v>
      </c>
      <c r="Q291" s="5">
        <f t="shared" si="29"/>
        <v>0</v>
      </c>
      <c r="R291" s="21">
        <f t="shared" si="30"/>
        <v>17.360000000000007</v>
      </c>
    </row>
    <row r="292" spans="1:18" x14ac:dyDescent="0.25">
      <c r="A292" t="s">
        <v>4588</v>
      </c>
      <c r="B292" s="3" t="s">
        <v>598</v>
      </c>
      <c r="C292" t="s">
        <v>599</v>
      </c>
      <c r="D292" t="str">
        <f t="shared" si="32"/>
        <v>100% Virgin wool (organic), frotee</v>
      </c>
      <c r="E292" t="str">
        <f t="shared" si="28"/>
        <v>walnut mélange  (75 )</v>
      </c>
      <c r="F292" s="1">
        <v>75</v>
      </c>
      <c r="G292" s="1" t="s">
        <v>518</v>
      </c>
      <c r="H292" s="3" t="s">
        <v>4517</v>
      </c>
      <c r="I292" s="2">
        <v>4046304284599</v>
      </c>
      <c r="J292" s="21">
        <v>47.4</v>
      </c>
      <c r="L292" s="63">
        <f t="shared" si="27"/>
        <v>113.75</v>
      </c>
      <c r="M292" t="s">
        <v>52</v>
      </c>
      <c r="P292" s="15">
        <f t="shared" si="33"/>
        <v>73.9375</v>
      </c>
      <c r="Q292" s="5">
        <f t="shared" si="29"/>
        <v>0</v>
      </c>
      <c r="R292" s="21">
        <f t="shared" si="30"/>
        <v>26.537500000000001</v>
      </c>
    </row>
    <row r="293" spans="1:18" x14ac:dyDescent="0.25">
      <c r="A293" t="s">
        <v>4588</v>
      </c>
      <c r="B293" s="3" t="s">
        <v>600</v>
      </c>
      <c r="C293" t="s">
        <v>601</v>
      </c>
      <c r="D293" t="str">
        <f t="shared" si="32"/>
        <v>100% Virgin wool (organic), frotee</v>
      </c>
      <c r="E293" t="str">
        <f t="shared" si="28"/>
        <v>walnut mélange  (75 )</v>
      </c>
      <c r="F293" s="1">
        <v>75</v>
      </c>
      <c r="G293" s="1" t="s">
        <v>518</v>
      </c>
      <c r="H293" s="3" t="s">
        <v>4512</v>
      </c>
      <c r="I293" s="2">
        <v>4046304284544</v>
      </c>
      <c r="J293" s="21">
        <v>26.4</v>
      </c>
      <c r="L293" s="63">
        <f t="shared" si="27"/>
        <v>63.349999999999994</v>
      </c>
      <c r="M293" t="s">
        <v>52</v>
      </c>
      <c r="P293" s="15">
        <f t="shared" si="33"/>
        <v>41.177499999999995</v>
      </c>
      <c r="Q293" s="5">
        <f t="shared" si="29"/>
        <v>0</v>
      </c>
      <c r="R293" s="21">
        <f t="shared" si="30"/>
        <v>14.777499999999996</v>
      </c>
    </row>
    <row r="294" spans="1:18" x14ac:dyDescent="0.25">
      <c r="A294" t="s">
        <v>4588</v>
      </c>
      <c r="B294" s="3" t="s">
        <v>602</v>
      </c>
      <c r="C294" t="s">
        <v>603</v>
      </c>
      <c r="D294" t="str">
        <f t="shared" si="32"/>
        <v>100% Virgin wool (organic), frotee</v>
      </c>
      <c r="E294" t="str">
        <f t="shared" si="28"/>
        <v>walnut mélange  (75 )</v>
      </c>
      <c r="F294" s="1">
        <v>75</v>
      </c>
      <c r="G294" s="1" t="s">
        <v>518</v>
      </c>
      <c r="H294" s="3" t="s">
        <v>4513</v>
      </c>
      <c r="I294" s="2">
        <v>4046304284551</v>
      </c>
      <c r="J294" s="21">
        <v>29.9</v>
      </c>
      <c r="L294" s="63">
        <f t="shared" si="27"/>
        <v>71.75</v>
      </c>
      <c r="M294" t="s">
        <v>52</v>
      </c>
      <c r="P294" s="15">
        <f t="shared" si="33"/>
        <v>46.637500000000003</v>
      </c>
      <c r="Q294" s="5">
        <f t="shared" si="29"/>
        <v>0</v>
      </c>
      <c r="R294" s="21">
        <f t="shared" si="30"/>
        <v>16.737500000000004</v>
      </c>
    </row>
    <row r="295" spans="1:18" x14ac:dyDescent="0.25">
      <c r="A295" t="s">
        <v>4588</v>
      </c>
      <c r="B295" s="3" t="s">
        <v>604</v>
      </c>
      <c r="C295" t="s">
        <v>605</v>
      </c>
      <c r="D295" t="str">
        <f t="shared" si="32"/>
        <v>100% Virgin wool (organic), frotee</v>
      </c>
      <c r="E295" t="str">
        <f t="shared" si="28"/>
        <v>walnut mélange  (75 )</v>
      </c>
      <c r="F295" s="1">
        <v>75</v>
      </c>
      <c r="G295" s="1" t="s">
        <v>518</v>
      </c>
      <c r="H295" s="3" t="s">
        <v>4514</v>
      </c>
      <c r="I295" s="2">
        <v>4046304284568</v>
      </c>
      <c r="J295" s="21">
        <v>33.4</v>
      </c>
      <c r="L295" s="63">
        <f t="shared" si="27"/>
        <v>80.150000000000006</v>
      </c>
      <c r="M295" t="s">
        <v>52</v>
      </c>
      <c r="P295" s="15">
        <f t="shared" si="33"/>
        <v>52.097500000000004</v>
      </c>
      <c r="Q295" s="5">
        <f t="shared" si="29"/>
        <v>0</v>
      </c>
      <c r="R295" s="21">
        <f t="shared" si="30"/>
        <v>18.697500000000005</v>
      </c>
    </row>
    <row r="296" spans="1:18" x14ac:dyDescent="0.25">
      <c r="A296" t="s">
        <v>4588</v>
      </c>
      <c r="B296" s="3" t="s">
        <v>606</v>
      </c>
      <c r="C296" t="s">
        <v>607</v>
      </c>
      <c r="D296" t="str">
        <f t="shared" si="32"/>
        <v>100% Virgin wool (organic), frotee</v>
      </c>
      <c r="E296" t="str">
        <f t="shared" si="28"/>
        <v>walnut mélange  (75 )</v>
      </c>
      <c r="F296" s="1">
        <v>75</v>
      </c>
      <c r="G296" s="1" t="s">
        <v>518</v>
      </c>
      <c r="H296" s="3" t="s">
        <v>4515</v>
      </c>
      <c r="I296" s="2">
        <v>4046304284575</v>
      </c>
      <c r="J296" s="21">
        <v>38.4</v>
      </c>
      <c r="L296" s="63">
        <f t="shared" si="27"/>
        <v>92.15</v>
      </c>
      <c r="M296" t="s">
        <v>52</v>
      </c>
      <c r="P296" s="15">
        <f t="shared" si="33"/>
        <v>59.897500000000008</v>
      </c>
      <c r="Q296" s="5">
        <f t="shared" si="29"/>
        <v>0</v>
      </c>
      <c r="R296" s="21">
        <f t="shared" si="30"/>
        <v>21.497500000000009</v>
      </c>
    </row>
    <row r="297" spans="1:18" x14ac:dyDescent="0.25">
      <c r="A297" t="s">
        <v>4588</v>
      </c>
      <c r="B297" s="3" t="s">
        <v>608</v>
      </c>
      <c r="C297" t="s">
        <v>609</v>
      </c>
      <c r="D297" t="str">
        <f t="shared" si="32"/>
        <v>100% Virgin wool (organic), frotee</v>
      </c>
      <c r="E297" t="str">
        <f t="shared" si="28"/>
        <v>walnut mélange  (75 )</v>
      </c>
      <c r="F297" s="1">
        <v>75</v>
      </c>
      <c r="G297" s="1" t="s">
        <v>518</v>
      </c>
      <c r="H297" s="3" t="s">
        <v>4516</v>
      </c>
      <c r="I297" s="2">
        <v>4046304284582</v>
      </c>
      <c r="J297" s="21">
        <v>42.4</v>
      </c>
      <c r="L297" s="63">
        <f t="shared" si="27"/>
        <v>101.75</v>
      </c>
      <c r="M297" t="s">
        <v>52</v>
      </c>
      <c r="P297" s="15">
        <f t="shared" si="33"/>
        <v>66.137500000000003</v>
      </c>
      <c r="Q297" s="5">
        <f t="shared" si="29"/>
        <v>0</v>
      </c>
      <c r="R297" s="21">
        <f t="shared" si="30"/>
        <v>23.737500000000004</v>
      </c>
    </row>
    <row r="298" spans="1:18" x14ac:dyDescent="0.25">
      <c r="A298" t="s">
        <v>4588</v>
      </c>
      <c r="B298" s="3" t="s">
        <v>610</v>
      </c>
      <c r="C298" t="s">
        <v>611</v>
      </c>
      <c r="D298" t="str">
        <f t="shared" si="32"/>
        <v>100% Virgin wool (organic), frotee</v>
      </c>
      <c r="E298" t="str">
        <f t="shared" si="28"/>
        <v>walnut mélange  (75 )</v>
      </c>
      <c r="F298" s="1">
        <v>75</v>
      </c>
      <c r="G298" s="1" t="s">
        <v>518</v>
      </c>
      <c r="H298" s="3" t="s">
        <v>4517</v>
      </c>
      <c r="I298" s="2">
        <v>4046304284643</v>
      </c>
      <c r="J298" s="21">
        <v>26.95</v>
      </c>
      <c r="L298" s="63">
        <f t="shared" si="27"/>
        <v>64.7</v>
      </c>
      <c r="M298" t="s">
        <v>52</v>
      </c>
      <c r="P298" s="15">
        <f t="shared" si="33"/>
        <v>42.055000000000007</v>
      </c>
      <c r="Q298" s="5">
        <f t="shared" si="29"/>
        <v>0</v>
      </c>
      <c r="R298" s="21">
        <f t="shared" si="30"/>
        <v>15.105000000000008</v>
      </c>
    </row>
    <row r="299" spans="1:18" x14ac:dyDescent="0.25">
      <c r="A299" t="s">
        <v>4588</v>
      </c>
      <c r="B299" s="3" t="s">
        <v>612</v>
      </c>
      <c r="C299" t="s">
        <v>613</v>
      </c>
      <c r="D299" t="str">
        <f t="shared" si="32"/>
        <v>100% Virgin wool (organic), frotee</v>
      </c>
      <c r="E299" t="str">
        <f t="shared" si="28"/>
        <v>walnut mélange  (75 )</v>
      </c>
      <c r="F299" s="1">
        <v>75</v>
      </c>
      <c r="G299" s="1" t="s">
        <v>518</v>
      </c>
      <c r="H299" s="3" t="s">
        <v>4513</v>
      </c>
      <c r="I299" s="2">
        <v>4046304284605</v>
      </c>
      <c r="J299" s="21">
        <v>18.95</v>
      </c>
      <c r="L299" s="63">
        <f t="shared" si="27"/>
        <v>45.5</v>
      </c>
      <c r="M299" t="s">
        <v>52</v>
      </c>
      <c r="P299" s="15">
        <f t="shared" si="33"/>
        <v>29.574999999999999</v>
      </c>
      <c r="Q299" s="5">
        <f t="shared" si="29"/>
        <v>0</v>
      </c>
      <c r="R299" s="21">
        <f t="shared" si="30"/>
        <v>10.625</v>
      </c>
    </row>
    <row r="300" spans="1:18" x14ac:dyDescent="0.25">
      <c r="A300" t="s">
        <v>4588</v>
      </c>
      <c r="B300" s="3" t="s">
        <v>614</v>
      </c>
      <c r="C300" t="s">
        <v>615</v>
      </c>
      <c r="D300" t="str">
        <f t="shared" si="32"/>
        <v>100% Virgin wool (organic), frotee</v>
      </c>
      <c r="E300" t="str">
        <f t="shared" si="28"/>
        <v>walnut mélange  (75 )</v>
      </c>
      <c r="F300" s="1">
        <v>75</v>
      </c>
      <c r="G300" s="1" t="s">
        <v>518</v>
      </c>
      <c r="H300" s="3" t="s">
        <v>4514</v>
      </c>
      <c r="I300" s="2">
        <v>4046304284612</v>
      </c>
      <c r="J300" s="21">
        <v>20.55</v>
      </c>
      <c r="L300" s="63">
        <f t="shared" si="27"/>
        <v>49.3</v>
      </c>
      <c r="M300" t="s">
        <v>52</v>
      </c>
      <c r="P300" s="15">
        <f t="shared" si="33"/>
        <v>32.045000000000002</v>
      </c>
      <c r="Q300" s="5">
        <f t="shared" si="29"/>
        <v>0</v>
      </c>
      <c r="R300" s="21">
        <f t="shared" si="30"/>
        <v>11.495000000000001</v>
      </c>
    </row>
    <row r="301" spans="1:18" x14ac:dyDescent="0.25">
      <c r="A301" t="s">
        <v>4588</v>
      </c>
      <c r="B301" s="3" t="s">
        <v>616</v>
      </c>
      <c r="C301" t="s">
        <v>617</v>
      </c>
      <c r="D301" t="str">
        <f t="shared" si="32"/>
        <v>100% Virgin wool (organic), frotee</v>
      </c>
      <c r="E301" t="str">
        <f t="shared" si="28"/>
        <v>walnut mélange  (75 )</v>
      </c>
      <c r="F301" s="1">
        <v>75</v>
      </c>
      <c r="G301" s="1" t="s">
        <v>518</v>
      </c>
      <c r="H301" s="3" t="s">
        <v>4515</v>
      </c>
      <c r="I301" s="2">
        <v>4046304284629</v>
      </c>
      <c r="J301" s="21">
        <v>22.15</v>
      </c>
      <c r="L301" s="63">
        <f t="shared" si="27"/>
        <v>53.15</v>
      </c>
      <c r="M301" t="s">
        <v>52</v>
      </c>
      <c r="P301" s="15">
        <f t="shared" si="33"/>
        <v>34.547499999999999</v>
      </c>
      <c r="Q301" s="5">
        <f t="shared" si="29"/>
        <v>0</v>
      </c>
      <c r="R301" s="21">
        <f t="shared" si="30"/>
        <v>12.397500000000001</v>
      </c>
    </row>
    <row r="302" spans="1:18" x14ac:dyDescent="0.25">
      <c r="A302" t="s">
        <v>4588</v>
      </c>
      <c r="B302" s="3" t="s">
        <v>618</v>
      </c>
      <c r="C302" t="s">
        <v>619</v>
      </c>
      <c r="D302" t="str">
        <f t="shared" si="32"/>
        <v>100% Virgin wool (organic), frotee</v>
      </c>
      <c r="E302" t="str">
        <f t="shared" si="28"/>
        <v>walnut mélange  (75 )</v>
      </c>
      <c r="F302" s="1">
        <v>75</v>
      </c>
      <c r="G302" s="1" t="s">
        <v>518</v>
      </c>
      <c r="H302" s="3" t="s">
        <v>4516</v>
      </c>
      <c r="I302" s="2">
        <v>4046304284636</v>
      </c>
      <c r="J302" s="21">
        <v>23.75</v>
      </c>
      <c r="L302" s="63">
        <f t="shared" si="27"/>
        <v>56.999999999999993</v>
      </c>
      <c r="M302" t="s">
        <v>52</v>
      </c>
      <c r="P302" s="15">
        <f t="shared" si="33"/>
        <v>37.049999999999997</v>
      </c>
      <c r="Q302" s="5">
        <f t="shared" si="29"/>
        <v>0</v>
      </c>
      <c r="R302" s="21">
        <f t="shared" si="30"/>
        <v>13.299999999999997</v>
      </c>
    </row>
    <row r="303" spans="1:18" x14ac:dyDescent="0.25">
      <c r="A303" t="s">
        <v>4589</v>
      </c>
      <c r="B303" s="3" t="s">
        <v>620</v>
      </c>
      <c r="C303" t="s">
        <v>621</v>
      </c>
      <c r="D303" t="str">
        <f t="shared" si="32"/>
        <v>100% Virgin wool (organic), frotee</v>
      </c>
      <c r="E303" t="str">
        <f t="shared" si="28"/>
        <v>walnut mélange  (75 )</v>
      </c>
      <c r="F303" s="1">
        <v>75</v>
      </c>
      <c r="G303" s="1" t="s">
        <v>518</v>
      </c>
      <c r="H303" s="3">
        <v>104</v>
      </c>
      <c r="I303" s="2">
        <v>4046304284667</v>
      </c>
      <c r="J303" s="21">
        <v>21.65</v>
      </c>
      <c r="L303" s="63">
        <f t="shared" si="27"/>
        <v>51.949999999999996</v>
      </c>
      <c r="M303" t="s">
        <v>52</v>
      </c>
      <c r="P303" s="15">
        <f t="shared" si="33"/>
        <v>33.767499999999998</v>
      </c>
      <c r="Q303" s="5">
        <f t="shared" si="29"/>
        <v>0</v>
      </c>
      <c r="R303" s="21">
        <f t="shared" si="30"/>
        <v>12.1175</v>
      </c>
    </row>
    <row r="304" spans="1:18" x14ac:dyDescent="0.25">
      <c r="A304" t="s">
        <v>4589</v>
      </c>
      <c r="B304" s="3" t="s">
        <v>622</v>
      </c>
      <c r="C304" t="s">
        <v>623</v>
      </c>
      <c r="D304" t="str">
        <f t="shared" si="32"/>
        <v>100% Virgin wool (organic), frotee</v>
      </c>
      <c r="E304" t="str">
        <f t="shared" si="28"/>
        <v>walnut mélange  (75 )</v>
      </c>
      <c r="F304" s="1">
        <v>75</v>
      </c>
      <c r="G304" s="1" t="s">
        <v>518</v>
      </c>
      <c r="H304" s="3">
        <v>116</v>
      </c>
      <c r="I304" s="2">
        <v>4046304284674</v>
      </c>
      <c r="J304" s="21">
        <v>23.65</v>
      </c>
      <c r="L304" s="63">
        <f t="shared" si="27"/>
        <v>56.75</v>
      </c>
      <c r="M304" t="s">
        <v>52</v>
      </c>
      <c r="P304" s="15">
        <f t="shared" si="33"/>
        <v>36.887500000000003</v>
      </c>
      <c r="Q304" s="5">
        <f t="shared" si="29"/>
        <v>0</v>
      </c>
      <c r="R304" s="21">
        <f t="shared" si="30"/>
        <v>13.237500000000004</v>
      </c>
    </row>
    <row r="305" spans="1:18" x14ac:dyDescent="0.25">
      <c r="A305" t="s">
        <v>4589</v>
      </c>
      <c r="B305" s="3" t="s">
        <v>624</v>
      </c>
      <c r="C305" t="s">
        <v>625</v>
      </c>
      <c r="D305" t="str">
        <f t="shared" si="32"/>
        <v>100% Virgin wool (organic), frotee</v>
      </c>
      <c r="E305" t="str">
        <f t="shared" si="28"/>
        <v>walnut mélange  (75 )</v>
      </c>
      <c r="F305" s="1">
        <v>75</v>
      </c>
      <c r="G305" s="1" t="s">
        <v>518</v>
      </c>
      <c r="H305" s="3">
        <v>128</v>
      </c>
      <c r="I305" s="2">
        <v>4046304284681</v>
      </c>
      <c r="J305" s="21">
        <v>25.65</v>
      </c>
      <c r="L305" s="63">
        <f t="shared" si="27"/>
        <v>61.550000000000004</v>
      </c>
      <c r="M305" t="s">
        <v>52</v>
      </c>
      <c r="P305" s="15">
        <f t="shared" si="33"/>
        <v>40.007500000000007</v>
      </c>
      <c r="Q305" s="5">
        <f t="shared" si="29"/>
        <v>0</v>
      </c>
      <c r="R305" s="21">
        <f t="shared" si="30"/>
        <v>14.357500000000009</v>
      </c>
    </row>
    <row r="306" spans="1:18" x14ac:dyDescent="0.25">
      <c r="A306" t="s">
        <v>4589</v>
      </c>
      <c r="B306" s="3" t="s">
        <v>626</v>
      </c>
      <c r="C306" t="s">
        <v>627</v>
      </c>
      <c r="D306" t="str">
        <f t="shared" si="32"/>
        <v>100% Virgin wool (organic), frotee</v>
      </c>
      <c r="E306" t="str">
        <f t="shared" si="28"/>
        <v>walnut mélange  (75 )</v>
      </c>
      <c r="F306" s="1">
        <v>75</v>
      </c>
      <c r="G306" s="1" t="s">
        <v>518</v>
      </c>
      <c r="H306" s="3">
        <v>140</v>
      </c>
      <c r="I306" s="2">
        <v>4046304284698</v>
      </c>
      <c r="J306" s="21">
        <v>30.65</v>
      </c>
      <c r="L306" s="63">
        <f t="shared" si="27"/>
        <v>73.550000000000011</v>
      </c>
      <c r="M306" t="s">
        <v>52</v>
      </c>
      <c r="P306" s="15">
        <f t="shared" si="33"/>
        <v>47.807500000000012</v>
      </c>
      <c r="Q306" s="5">
        <f t="shared" si="29"/>
        <v>0</v>
      </c>
      <c r="R306" s="21">
        <f t="shared" si="30"/>
        <v>17.157500000000013</v>
      </c>
    </row>
    <row r="307" spans="1:18" x14ac:dyDescent="0.25">
      <c r="A307" t="s">
        <v>4589</v>
      </c>
      <c r="B307" s="3" t="s">
        <v>628</v>
      </c>
      <c r="C307" t="s">
        <v>629</v>
      </c>
      <c r="D307" t="str">
        <f t="shared" si="32"/>
        <v>100% Virgin wool (organic), frotee</v>
      </c>
      <c r="E307" t="str">
        <f t="shared" si="28"/>
        <v>walnut mélange  (75 )</v>
      </c>
      <c r="F307" s="1">
        <v>75</v>
      </c>
      <c r="G307" s="1" t="s">
        <v>518</v>
      </c>
      <c r="H307" s="3">
        <v>152</v>
      </c>
      <c r="I307" s="2">
        <v>4046304284704</v>
      </c>
      <c r="J307" s="21">
        <v>36.65</v>
      </c>
      <c r="L307" s="63">
        <f t="shared" si="27"/>
        <v>87.949999999999989</v>
      </c>
      <c r="M307" t="s">
        <v>52</v>
      </c>
      <c r="P307" s="15">
        <f t="shared" si="33"/>
        <v>57.167499999999997</v>
      </c>
      <c r="Q307" s="5">
        <f t="shared" si="29"/>
        <v>0</v>
      </c>
      <c r="R307" s="21">
        <f t="shared" si="30"/>
        <v>20.517499999999998</v>
      </c>
    </row>
    <row r="308" spans="1:18" x14ac:dyDescent="0.25">
      <c r="A308" t="s">
        <v>4589</v>
      </c>
      <c r="B308" s="3" t="s">
        <v>630</v>
      </c>
      <c r="C308" t="s">
        <v>631</v>
      </c>
      <c r="D308" t="str">
        <f t="shared" si="32"/>
        <v>100% Virgin wool (organic), frotee</v>
      </c>
      <c r="E308" t="str">
        <f t="shared" si="28"/>
        <v>walnut mélange  (75 )</v>
      </c>
      <c r="F308" s="1">
        <v>75</v>
      </c>
      <c r="G308" s="1" t="s">
        <v>518</v>
      </c>
      <c r="H308" s="3">
        <v>92</v>
      </c>
      <c r="I308" s="2">
        <v>4046304284650</v>
      </c>
      <c r="J308" s="21">
        <v>18.350000000000001</v>
      </c>
      <c r="L308" s="63">
        <f t="shared" si="27"/>
        <v>44.05</v>
      </c>
      <c r="M308" t="s">
        <v>52</v>
      </c>
      <c r="P308" s="15">
        <f t="shared" si="33"/>
        <v>28.6325</v>
      </c>
      <c r="Q308" s="5">
        <f t="shared" si="29"/>
        <v>0</v>
      </c>
      <c r="R308" s="21">
        <f t="shared" si="30"/>
        <v>10.282499999999999</v>
      </c>
    </row>
    <row r="309" spans="1:18" x14ac:dyDescent="0.25">
      <c r="A309" t="s">
        <v>4589</v>
      </c>
      <c r="B309" s="3" t="s">
        <v>632</v>
      </c>
      <c r="C309" t="s">
        <v>633</v>
      </c>
      <c r="D309" t="str">
        <f t="shared" si="32"/>
        <v>100% Virgin wool (organic), frotee</v>
      </c>
      <c r="E309" t="str">
        <f t="shared" si="28"/>
        <v>walnut mélange  (75 )</v>
      </c>
      <c r="F309" s="1">
        <v>75</v>
      </c>
      <c r="G309" s="1" t="s">
        <v>518</v>
      </c>
      <c r="H309" s="3">
        <v>104</v>
      </c>
      <c r="I309" s="2">
        <v>4046304284728</v>
      </c>
      <c r="J309" s="21">
        <v>25.2</v>
      </c>
      <c r="L309" s="63">
        <f t="shared" si="27"/>
        <v>60.5</v>
      </c>
      <c r="M309" t="s">
        <v>52</v>
      </c>
      <c r="P309" s="15">
        <f t="shared" si="33"/>
        <v>39.325000000000003</v>
      </c>
      <c r="Q309" s="5">
        <f t="shared" si="29"/>
        <v>0</v>
      </c>
      <c r="R309" s="21">
        <f t="shared" si="30"/>
        <v>14.125000000000004</v>
      </c>
    </row>
    <row r="310" spans="1:18" x14ac:dyDescent="0.25">
      <c r="A310" t="s">
        <v>4589</v>
      </c>
      <c r="B310" s="3" t="s">
        <v>634</v>
      </c>
      <c r="C310" t="s">
        <v>635</v>
      </c>
      <c r="D310" t="str">
        <f t="shared" si="32"/>
        <v>100% Virgin wool (organic), frotee</v>
      </c>
      <c r="E310" t="str">
        <f t="shared" si="28"/>
        <v>walnut mélange  (75 )</v>
      </c>
      <c r="F310" s="1">
        <v>75</v>
      </c>
      <c r="G310" s="1" t="s">
        <v>518</v>
      </c>
      <c r="H310" s="3">
        <v>116</v>
      </c>
      <c r="I310" s="2">
        <v>4046304284735</v>
      </c>
      <c r="J310" s="21">
        <v>27.2</v>
      </c>
      <c r="L310" s="63">
        <f t="shared" si="27"/>
        <v>65.3</v>
      </c>
      <c r="M310" t="s">
        <v>52</v>
      </c>
      <c r="P310" s="15">
        <f t="shared" si="33"/>
        <v>42.445</v>
      </c>
      <c r="Q310" s="5">
        <f t="shared" si="29"/>
        <v>0</v>
      </c>
      <c r="R310" s="21">
        <f t="shared" si="30"/>
        <v>15.245000000000001</v>
      </c>
    </row>
    <row r="311" spans="1:18" x14ac:dyDescent="0.25">
      <c r="A311" t="s">
        <v>4589</v>
      </c>
      <c r="B311" s="3" t="s">
        <v>636</v>
      </c>
      <c r="C311" t="s">
        <v>637</v>
      </c>
      <c r="D311" t="str">
        <f t="shared" si="32"/>
        <v>100% Virgin wool (organic), frotee</v>
      </c>
      <c r="E311" t="str">
        <f t="shared" si="28"/>
        <v>walnut mélange  (75 )</v>
      </c>
      <c r="F311" s="1">
        <v>75</v>
      </c>
      <c r="G311" s="1" t="s">
        <v>518</v>
      </c>
      <c r="H311" s="3">
        <v>128</v>
      </c>
      <c r="I311" s="2">
        <v>4046304284742</v>
      </c>
      <c r="J311" s="21">
        <v>29.2</v>
      </c>
      <c r="L311" s="63">
        <f t="shared" si="27"/>
        <v>70.099999999999994</v>
      </c>
      <c r="M311" t="s">
        <v>52</v>
      </c>
      <c r="P311" s="15">
        <f t="shared" si="33"/>
        <v>45.564999999999998</v>
      </c>
      <c r="Q311" s="5">
        <f t="shared" si="29"/>
        <v>0</v>
      </c>
      <c r="R311" s="21">
        <f t="shared" si="30"/>
        <v>16.364999999999998</v>
      </c>
    </row>
    <row r="312" spans="1:18" x14ac:dyDescent="0.25">
      <c r="A312" t="s">
        <v>4589</v>
      </c>
      <c r="B312" s="3" t="s">
        <v>638</v>
      </c>
      <c r="C312" t="s">
        <v>639</v>
      </c>
      <c r="D312" t="str">
        <f t="shared" si="32"/>
        <v>100% Virgin wool (organic), frotee</v>
      </c>
      <c r="E312" t="str">
        <f t="shared" si="28"/>
        <v>walnut mélange  (75 )</v>
      </c>
      <c r="F312" s="1">
        <v>75</v>
      </c>
      <c r="G312" s="1" t="s">
        <v>518</v>
      </c>
      <c r="H312" s="3">
        <v>140</v>
      </c>
      <c r="I312" s="2">
        <v>4046304284759</v>
      </c>
      <c r="J312" s="21">
        <v>31.7</v>
      </c>
      <c r="L312" s="63">
        <f t="shared" si="27"/>
        <v>76.099999999999994</v>
      </c>
      <c r="M312" t="s">
        <v>52</v>
      </c>
      <c r="P312" s="15">
        <f t="shared" si="33"/>
        <v>49.464999999999996</v>
      </c>
      <c r="Q312" s="5">
        <f t="shared" si="29"/>
        <v>0</v>
      </c>
      <c r="R312" s="21">
        <f t="shared" si="30"/>
        <v>17.764999999999997</v>
      </c>
    </row>
    <row r="313" spans="1:18" x14ac:dyDescent="0.25">
      <c r="A313" t="s">
        <v>4589</v>
      </c>
      <c r="B313" s="3" t="s">
        <v>640</v>
      </c>
      <c r="C313" t="s">
        <v>641</v>
      </c>
      <c r="D313" t="str">
        <f t="shared" si="32"/>
        <v>100% Virgin wool (organic), frotee</v>
      </c>
      <c r="E313" t="str">
        <f t="shared" si="28"/>
        <v>walnut mélange  (75 )</v>
      </c>
      <c r="F313" s="1">
        <v>75</v>
      </c>
      <c r="G313" s="1" t="s">
        <v>518</v>
      </c>
      <c r="H313" s="3">
        <v>152</v>
      </c>
      <c r="I313" s="2">
        <v>4046304284766</v>
      </c>
      <c r="J313" s="21">
        <v>34.200000000000003</v>
      </c>
      <c r="L313" s="63">
        <f t="shared" si="27"/>
        <v>82.1</v>
      </c>
      <c r="M313" t="s">
        <v>52</v>
      </c>
      <c r="P313" s="15">
        <f t="shared" si="33"/>
        <v>53.364999999999995</v>
      </c>
      <c r="Q313" s="5">
        <f t="shared" si="29"/>
        <v>0</v>
      </c>
      <c r="R313" s="21">
        <f t="shared" si="30"/>
        <v>19.164999999999992</v>
      </c>
    </row>
    <row r="314" spans="1:18" x14ac:dyDescent="0.25">
      <c r="A314" t="s">
        <v>4589</v>
      </c>
      <c r="B314" s="3" t="s">
        <v>642</v>
      </c>
      <c r="C314" t="s">
        <v>643</v>
      </c>
      <c r="D314" t="str">
        <f t="shared" si="32"/>
        <v>100% Virgin wool (organic), frotee</v>
      </c>
      <c r="E314" t="str">
        <f t="shared" si="28"/>
        <v>walnut mélange  (75 )</v>
      </c>
      <c r="F314" s="1">
        <v>75</v>
      </c>
      <c r="G314" s="1" t="s">
        <v>518</v>
      </c>
      <c r="H314" s="3">
        <v>92</v>
      </c>
      <c r="I314" s="2">
        <v>4046304284711</v>
      </c>
      <c r="J314" s="21">
        <v>23.2</v>
      </c>
      <c r="L314" s="63">
        <f t="shared" si="27"/>
        <v>55.7</v>
      </c>
      <c r="M314" t="s">
        <v>52</v>
      </c>
      <c r="P314" s="15">
        <f t="shared" si="33"/>
        <v>36.205000000000005</v>
      </c>
      <c r="Q314" s="5">
        <f t="shared" si="29"/>
        <v>0</v>
      </c>
      <c r="R314" s="21">
        <f t="shared" si="30"/>
        <v>13.005000000000006</v>
      </c>
    </row>
    <row r="315" spans="1:18" x14ac:dyDescent="0.25">
      <c r="A315" t="s">
        <v>4588</v>
      </c>
      <c r="B315" s="3" t="s">
        <v>644</v>
      </c>
      <c r="C315" t="s">
        <v>645</v>
      </c>
      <c r="D315" t="str">
        <f>M315&amp;", "&amp;"villafliis"</f>
        <v>100% Virgin wool (organic), villafliis</v>
      </c>
      <c r="E315" t="str">
        <f t="shared" si="28"/>
        <v>natural  (1 )</v>
      </c>
      <c r="F315" s="1">
        <v>1</v>
      </c>
      <c r="G315" s="1" t="s">
        <v>6</v>
      </c>
      <c r="H315" s="3" t="s">
        <v>4512</v>
      </c>
      <c r="I315" s="2">
        <v>4046304088463</v>
      </c>
      <c r="J315" s="21">
        <v>16.899999999999999</v>
      </c>
      <c r="L315" s="63">
        <f t="shared" si="27"/>
        <v>40.550000000000004</v>
      </c>
      <c r="M315" t="s">
        <v>52</v>
      </c>
      <c r="P315" s="15">
        <f t="shared" si="33"/>
        <v>26.357500000000005</v>
      </c>
      <c r="Q315" s="5">
        <f t="shared" si="29"/>
        <v>0</v>
      </c>
      <c r="R315" s="21">
        <f t="shared" si="30"/>
        <v>9.4575000000000067</v>
      </c>
    </row>
    <row r="316" spans="1:18" x14ac:dyDescent="0.25">
      <c r="A316" t="s">
        <v>4588</v>
      </c>
      <c r="B316" s="3" t="s">
        <v>646</v>
      </c>
      <c r="C316" t="s">
        <v>647</v>
      </c>
      <c r="D316" t="str">
        <f t="shared" ref="D316:D379" si="34">M316&amp;", "&amp;"villafliis"</f>
        <v>100% Virgin wool (organic), villafliis</v>
      </c>
      <c r="E316" t="str">
        <f t="shared" si="28"/>
        <v>natural  (1 )</v>
      </c>
      <c r="F316" s="1">
        <v>1</v>
      </c>
      <c r="G316" s="1" t="s">
        <v>6</v>
      </c>
      <c r="H316" s="3" t="s">
        <v>4513</v>
      </c>
      <c r="I316" s="2">
        <v>4046304088470</v>
      </c>
      <c r="J316" s="21">
        <v>18.5</v>
      </c>
      <c r="L316" s="63">
        <f t="shared" si="27"/>
        <v>44.4</v>
      </c>
      <c r="M316" t="s">
        <v>52</v>
      </c>
      <c r="P316" s="15">
        <f t="shared" si="33"/>
        <v>28.86</v>
      </c>
      <c r="Q316" s="5">
        <f t="shared" si="29"/>
        <v>0</v>
      </c>
      <c r="R316" s="21">
        <f t="shared" si="30"/>
        <v>10.36</v>
      </c>
    </row>
    <row r="317" spans="1:18" x14ac:dyDescent="0.25">
      <c r="A317" t="s">
        <v>4588</v>
      </c>
      <c r="B317" s="3" t="s">
        <v>648</v>
      </c>
      <c r="C317" t="s">
        <v>649</v>
      </c>
      <c r="D317" t="str">
        <f t="shared" si="34"/>
        <v>100% Virgin wool (organic), villafliis</v>
      </c>
      <c r="E317" t="str">
        <f t="shared" si="28"/>
        <v>saffron mélange  (018E )</v>
      </c>
      <c r="F317" s="1" t="s">
        <v>50</v>
      </c>
      <c r="G317" s="1" t="s">
        <v>51</v>
      </c>
      <c r="H317" s="3" t="s">
        <v>4512</v>
      </c>
      <c r="I317" s="2">
        <v>4046304226674</v>
      </c>
      <c r="J317" s="21">
        <v>18.2</v>
      </c>
      <c r="L317" s="63">
        <f t="shared" si="27"/>
        <v>43.7</v>
      </c>
      <c r="M317" t="s">
        <v>52</v>
      </c>
      <c r="P317" s="15">
        <f t="shared" si="33"/>
        <v>28.405000000000001</v>
      </c>
      <c r="Q317" s="5">
        <f t="shared" si="29"/>
        <v>0</v>
      </c>
      <c r="R317" s="21">
        <f t="shared" si="30"/>
        <v>10.205000000000002</v>
      </c>
    </row>
    <row r="318" spans="1:18" x14ac:dyDescent="0.25">
      <c r="A318" t="s">
        <v>4588</v>
      </c>
      <c r="B318" s="3" t="s">
        <v>650</v>
      </c>
      <c r="C318" t="s">
        <v>651</v>
      </c>
      <c r="D318" t="str">
        <f t="shared" si="34"/>
        <v>100% Virgin wool (organic), villafliis</v>
      </c>
      <c r="E318" t="str">
        <f t="shared" si="28"/>
        <v>saffron mélange  (018E )</v>
      </c>
      <c r="F318" s="1" t="s">
        <v>50</v>
      </c>
      <c r="G318" s="1" t="s">
        <v>51</v>
      </c>
      <c r="H318" s="3" t="s">
        <v>4513</v>
      </c>
      <c r="I318" s="2">
        <v>4046304226681</v>
      </c>
      <c r="J318" s="21">
        <v>19.8</v>
      </c>
      <c r="L318" s="63">
        <f t="shared" si="27"/>
        <v>47.5</v>
      </c>
      <c r="M318" t="s">
        <v>52</v>
      </c>
      <c r="P318" s="15">
        <f t="shared" si="33"/>
        <v>30.875</v>
      </c>
      <c r="Q318" s="5">
        <f t="shared" si="29"/>
        <v>0</v>
      </c>
      <c r="R318" s="21">
        <f t="shared" si="30"/>
        <v>11.074999999999999</v>
      </c>
    </row>
    <row r="319" spans="1:18" x14ac:dyDescent="0.25">
      <c r="A319" t="s">
        <v>4588</v>
      </c>
      <c r="B319" s="3" t="s">
        <v>652</v>
      </c>
      <c r="C319" t="s">
        <v>653</v>
      </c>
      <c r="D319" t="str">
        <f t="shared" si="34"/>
        <v>100% Virgin wool (organic), villafliis</v>
      </c>
      <c r="E319" t="str">
        <f t="shared" si="28"/>
        <v>saffron mélange  (018E )</v>
      </c>
      <c r="F319" s="1" t="s">
        <v>50</v>
      </c>
      <c r="G319" s="1" t="s">
        <v>51</v>
      </c>
      <c r="H319" s="3" t="s">
        <v>4514</v>
      </c>
      <c r="I319" s="2">
        <v>4046304226698</v>
      </c>
      <c r="J319" s="21">
        <v>21.4</v>
      </c>
      <c r="L319" s="63">
        <f t="shared" si="27"/>
        <v>51.349999999999994</v>
      </c>
      <c r="M319" t="s">
        <v>52</v>
      </c>
      <c r="P319" s="15">
        <f t="shared" si="33"/>
        <v>33.377499999999998</v>
      </c>
      <c r="Q319" s="5">
        <f t="shared" si="29"/>
        <v>0</v>
      </c>
      <c r="R319" s="21">
        <f t="shared" si="30"/>
        <v>11.977499999999999</v>
      </c>
    </row>
    <row r="320" spans="1:18" x14ac:dyDescent="0.25">
      <c r="A320" t="s">
        <v>4588</v>
      </c>
      <c r="B320" s="3" t="s">
        <v>654</v>
      </c>
      <c r="C320" t="s">
        <v>655</v>
      </c>
      <c r="D320" t="str">
        <f t="shared" si="34"/>
        <v>100% Virgin wool (organic), villafliis</v>
      </c>
      <c r="E320" t="str">
        <f t="shared" si="28"/>
        <v>saffron mélange  (018E )</v>
      </c>
      <c r="F320" s="1" t="s">
        <v>50</v>
      </c>
      <c r="G320" s="1" t="s">
        <v>51</v>
      </c>
      <c r="H320" s="3" t="s">
        <v>4515</v>
      </c>
      <c r="I320" s="2">
        <v>4046304226704</v>
      </c>
      <c r="J320" s="21">
        <v>23.8</v>
      </c>
      <c r="L320" s="63">
        <f t="shared" si="27"/>
        <v>57.099999999999994</v>
      </c>
      <c r="M320" t="s">
        <v>52</v>
      </c>
      <c r="P320" s="15">
        <f t="shared" si="33"/>
        <v>37.114999999999995</v>
      </c>
      <c r="Q320" s="5">
        <f t="shared" si="29"/>
        <v>0</v>
      </c>
      <c r="R320" s="21">
        <f t="shared" si="30"/>
        <v>13.314999999999994</v>
      </c>
    </row>
    <row r="321" spans="1:18" x14ac:dyDescent="0.25">
      <c r="A321" t="s">
        <v>4588</v>
      </c>
      <c r="B321" s="3" t="s">
        <v>656</v>
      </c>
      <c r="C321" t="s">
        <v>657</v>
      </c>
      <c r="D321" t="str">
        <f t="shared" si="34"/>
        <v>100% Virgin wool (organic), villafliis</v>
      </c>
      <c r="E321" t="str">
        <f t="shared" si="28"/>
        <v>reed mélange  (044E )</v>
      </c>
      <c r="F321" s="1" t="s">
        <v>658</v>
      </c>
      <c r="G321" s="1" t="s">
        <v>659</v>
      </c>
      <c r="H321" s="3" t="s">
        <v>4512</v>
      </c>
      <c r="I321" s="2">
        <v>4046304268636</v>
      </c>
      <c r="J321" s="21">
        <v>18.2</v>
      </c>
      <c r="L321" s="63">
        <f t="shared" si="27"/>
        <v>43.7</v>
      </c>
      <c r="M321" t="s">
        <v>52</v>
      </c>
      <c r="P321" s="15">
        <f t="shared" si="33"/>
        <v>28.405000000000001</v>
      </c>
      <c r="Q321" s="5">
        <f t="shared" si="29"/>
        <v>0</v>
      </c>
      <c r="R321" s="21">
        <f t="shared" si="30"/>
        <v>10.205000000000002</v>
      </c>
    </row>
    <row r="322" spans="1:18" x14ac:dyDescent="0.25">
      <c r="A322" t="s">
        <v>4588</v>
      </c>
      <c r="B322" s="3" t="s">
        <v>660</v>
      </c>
      <c r="C322" t="s">
        <v>661</v>
      </c>
      <c r="D322" t="str">
        <f t="shared" si="34"/>
        <v>100% Virgin wool (organic), villafliis</v>
      </c>
      <c r="E322" t="str">
        <f t="shared" si="28"/>
        <v>reed mélange  (044E )</v>
      </c>
      <c r="F322" s="1" t="s">
        <v>658</v>
      </c>
      <c r="G322" s="1" t="s">
        <v>659</v>
      </c>
      <c r="H322" s="3" t="s">
        <v>4513</v>
      </c>
      <c r="I322" s="2">
        <v>4046304268643</v>
      </c>
      <c r="J322" s="21">
        <v>19.8</v>
      </c>
      <c r="L322" s="63">
        <f t="shared" si="27"/>
        <v>47.5</v>
      </c>
      <c r="M322" t="s">
        <v>52</v>
      </c>
      <c r="P322" s="15">
        <f t="shared" si="33"/>
        <v>30.875</v>
      </c>
      <c r="Q322" s="5">
        <f t="shared" si="29"/>
        <v>0</v>
      </c>
      <c r="R322" s="21">
        <f t="shared" si="30"/>
        <v>11.074999999999999</v>
      </c>
    </row>
    <row r="323" spans="1:18" x14ac:dyDescent="0.25">
      <c r="A323" t="s">
        <v>4588</v>
      </c>
      <c r="B323" s="3" t="s">
        <v>662</v>
      </c>
      <c r="C323" t="s">
        <v>663</v>
      </c>
      <c r="D323" t="str">
        <f t="shared" si="34"/>
        <v>100% Virgin wool (organic), villafliis</v>
      </c>
      <c r="E323" t="str">
        <f t="shared" si="28"/>
        <v>reed mélange  (044E )</v>
      </c>
      <c r="F323" s="1" t="s">
        <v>658</v>
      </c>
      <c r="G323" s="1" t="s">
        <v>659</v>
      </c>
      <c r="H323" s="3" t="s">
        <v>4514</v>
      </c>
      <c r="I323" s="2">
        <v>4046304268650</v>
      </c>
      <c r="J323" s="21">
        <v>21.4</v>
      </c>
      <c r="L323" s="63">
        <f t="shared" si="27"/>
        <v>51.349999999999994</v>
      </c>
      <c r="M323" t="s">
        <v>52</v>
      </c>
      <c r="P323" s="15">
        <f t="shared" si="33"/>
        <v>33.377499999999998</v>
      </c>
      <c r="Q323" s="5">
        <f t="shared" si="29"/>
        <v>0</v>
      </c>
      <c r="R323" s="21">
        <f t="shared" si="30"/>
        <v>11.977499999999999</v>
      </c>
    </row>
    <row r="324" spans="1:18" x14ac:dyDescent="0.25">
      <c r="A324" t="s">
        <v>4588</v>
      </c>
      <c r="B324" s="3" t="s">
        <v>664</v>
      </c>
      <c r="C324" t="s">
        <v>665</v>
      </c>
      <c r="D324" t="str">
        <f t="shared" si="34"/>
        <v>100% Virgin wool (organic), villafliis</v>
      </c>
      <c r="E324" t="str">
        <f t="shared" si="28"/>
        <v>reed mélange  (044E )</v>
      </c>
      <c r="F324" s="1" t="s">
        <v>658</v>
      </c>
      <c r="G324" s="1" t="s">
        <v>659</v>
      </c>
      <c r="H324" s="3" t="s">
        <v>4515</v>
      </c>
      <c r="I324" s="2">
        <v>4046304268667</v>
      </c>
      <c r="J324" s="21">
        <v>23.8</v>
      </c>
      <c r="L324" s="63">
        <f t="shared" si="27"/>
        <v>57.099999999999994</v>
      </c>
      <c r="M324" t="s">
        <v>52</v>
      </c>
      <c r="P324" s="15">
        <f t="shared" si="33"/>
        <v>37.114999999999995</v>
      </c>
      <c r="Q324" s="5">
        <f t="shared" si="29"/>
        <v>0</v>
      </c>
      <c r="R324" s="21">
        <f t="shared" si="30"/>
        <v>13.314999999999994</v>
      </c>
    </row>
    <row r="325" spans="1:18" x14ac:dyDescent="0.25">
      <c r="A325" t="s">
        <v>4588</v>
      </c>
      <c r="B325" s="3" t="s">
        <v>666</v>
      </c>
      <c r="C325" t="s">
        <v>667</v>
      </c>
      <c r="D325" t="str">
        <f t="shared" si="34"/>
        <v>100% Virgin wool (organic), villafliis</v>
      </c>
      <c r="E325" t="str">
        <f t="shared" si="28"/>
        <v>rosewood mélange  (051E )</v>
      </c>
      <c r="F325" s="1" t="s">
        <v>668</v>
      </c>
      <c r="G325" s="1" t="s">
        <v>669</v>
      </c>
      <c r="H325" s="3" t="s">
        <v>4512</v>
      </c>
      <c r="I325" s="2">
        <v>4046304233849</v>
      </c>
      <c r="J325" s="21">
        <v>18.2</v>
      </c>
      <c r="L325" s="63">
        <f t="shared" ref="L325:L388" si="35">ROUND((J325*2.4)/50,3)*50</f>
        <v>43.7</v>
      </c>
      <c r="M325" t="s">
        <v>52</v>
      </c>
      <c r="P325" s="15">
        <f t="shared" si="33"/>
        <v>28.405000000000001</v>
      </c>
      <c r="Q325" s="5">
        <f t="shared" si="29"/>
        <v>0</v>
      </c>
      <c r="R325" s="21">
        <f t="shared" si="30"/>
        <v>10.205000000000002</v>
      </c>
    </row>
    <row r="326" spans="1:18" x14ac:dyDescent="0.25">
      <c r="A326" t="s">
        <v>4588</v>
      </c>
      <c r="B326" s="3" t="s">
        <v>670</v>
      </c>
      <c r="C326" t="s">
        <v>671</v>
      </c>
      <c r="D326" t="str">
        <f t="shared" si="34"/>
        <v>100% Virgin wool (organic), villafliis</v>
      </c>
      <c r="E326" t="str">
        <f t="shared" ref="E326:E389" si="36">G326&amp;" "&amp;" (" &amp;F326&amp;" )"</f>
        <v>rosewood mélange  (051E )</v>
      </c>
      <c r="F326" s="1" t="s">
        <v>668</v>
      </c>
      <c r="G326" s="1" t="s">
        <v>669</v>
      </c>
      <c r="H326" s="3" t="s">
        <v>4513</v>
      </c>
      <c r="I326" s="2">
        <v>4046304233856</v>
      </c>
      <c r="J326" s="21">
        <v>19.8</v>
      </c>
      <c r="L326" s="63">
        <f t="shared" si="35"/>
        <v>47.5</v>
      </c>
      <c r="M326" t="s">
        <v>52</v>
      </c>
      <c r="P326" s="15">
        <f t="shared" si="33"/>
        <v>30.875</v>
      </c>
      <c r="Q326" s="5">
        <f t="shared" ref="Q326:Q389" si="37">K326*P326</f>
        <v>0</v>
      </c>
      <c r="R326" s="21">
        <f t="shared" ref="R326:R389" si="38">P326-J326</f>
        <v>11.074999999999999</v>
      </c>
    </row>
    <row r="327" spans="1:18" x14ac:dyDescent="0.25">
      <c r="A327" t="s">
        <v>4588</v>
      </c>
      <c r="B327" s="3" t="s">
        <v>672</v>
      </c>
      <c r="C327" t="s">
        <v>673</v>
      </c>
      <c r="D327" t="str">
        <f t="shared" si="34"/>
        <v>100% Virgin wool (organic), villafliis</v>
      </c>
      <c r="E327" t="str">
        <f t="shared" si="36"/>
        <v>rosewood mélange  (051E )</v>
      </c>
      <c r="F327" s="1" t="s">
        <v>668</v>
      </c>
      <c r="G327" s="1" t="s">
        <v>669</v>
      </c>
      <c r="H327" s="3" t="s">
        <v>4514</v>
      </c>
      <c r="I327" s="2">
        <v>4046304233863</v>
      </c>
      <c r="J327" s="21">
        <v>21.4</v>
      </c>
      <c r="L327" s="63">
        <f t="shared" si="35"/>
        <v>51.349999999999994</v>
      </c>
      <c r="M327" t="s">
        <v>52</v>
      </c>
      <c r="P327" s="15">
        <f t="shared" si="33"/>
        <v>33.377499999999998</v>
      </c>
      <c r="Q327" s="5">
        <f t="shared" si="37"/>
        <v>0</v>
      </c>
      <c r="R327" s="21">
        <f t="shared" si="38"/>
        <v>11.977499999999999</v>
      </c>
    </row>
    <row r="328" spans="1:18" x14ac:dyDescent="0.25">
      <c r="A328" t="s">
        <v>4588</v>
      </c>
      <c r="B328" s="3" t="s">
        <v>674</v>
      </c>
      <c r="C328" t="s">
        <v>675</v>
      </c>
      <c r="D328" t="str">
        <f t="shared" si="34"/>
        <v>100% Virgin wool (organic), villafliis</v>
      </c>
      <c r="E328" t="str">
        <f t="shared" si="36"/>
        <v>rosewood mélange  (051E )</v>
      </c>
      <c r="F328" s="1" t="s">
        <v>668</v>
      </c>
      <c r="G328" s="1" t="s">
        <v>669</v>
      </c>
      <c r="H328" s="3" t="s">
        <v>4515</v>
      </c>
      <c r="I328" s="2">
        <v>4046304233870</v>
      </c>
      <c r="J328" s="21">
        <v>23.8</v>
      </c>
      <c r="L328" s="63">
        <f t="shared" si="35"/>
        <v>57.099999999999994</v>
      </c>
      <c r="M328" t="s">
        <v>52</v>
      </c>
      <c r="P328" s="15">
        <f t="shared" si="33"/>
        <v>37.114999999999995</v>
      </c>
      <c r="Q328" s="5">
        <f t="shared" si="37"/>
        <v>0</v>
      </c>
      <c r="R328" s="21">
        <f t="shared" si="38"/>
        <v>13.314999999999994</v>
      </c>
    </row>
    <row r="329" spans="1:18" x14ac:dyDescent="0.25">
      <c r="A329" t="s">
        <v>4588</v>
      </c>
      <c r="B329" s="3" t="s">
        <v>676</v>
      </c>
      <c r="C329" t="s">
        <v>677</v>
      </c>
      <c r="D329" t="str">
        <f t="shared" si="34"/>
        <v>100% Virgin wool (organic), villafliis</v>
      </c>
      <c r="E329" t="str">
        <f t="shared" si="36"/>
        <v>jasper mélange  (052E )</v>
      </c>
      <c r="F329" s="1" t="s">
        <v>678</v>
      </c>
      <c r="G329" s="1" t="s">
        <v>679</v>
      </c>
      <c r="H329" s="3" t="s">
        <v>4512</v>
      </c>
      <c r="I329" s="2">
        <v>4046304297933</v>
      </c>
      <c r="J329" s="21">
        <v>18.2</v>
      </c>
      <c r="L329" s="63">
        <f t="shared" si="35"/>
        <v>43.7</v>
      </c>
      <c r="M329" t="s">
        <v>52</v>
      </c>
      <c r="P329" s="15">
        <f t="shared" si="33"/>
        <v>28.405000000000001</v>
      </c>
      <c r="Q329" s="5">
        <f t="shared" si="37"/>
        <v>0</v>
      </c>
      <c r="R329" s="21">
        <f t="shared" si="38"/>
        <v>10.205000000000002</v>
      </c>
    </row>
    <row r="330" spans="1:18" x14ac:dyDescent="0.25">
      <c r="A330" t="s">
        <v>4588</v>
      </c>
      <c r="B330" s="3" t="s">
        <v>680</v>
      </c>
      <c r="C330" t="s">
        <v>681</v>
      </c>
      <c r="D330" t="str">
        <f t="shared" si="34"/>
        <v>100% Virgin wool (organic), villafliis</v>
      </c>
      <c r="E330" t="str">
        <f t="shared" si="36"/>
        <v>jasper mélange  (052E )</v>
      </c>
      <c r="F330" s="1" t="s">
        <v>678</v>
      </c>
      <c r="G330" s="1" t="s">
        <v>679</v>
      </c>
      <c r="H330" s="3" t="s">
        <v>4513</v>
      </c>
      <c r="I330" s="2">
        <v>4046304297940</v>
      </c>
      <c r="J330" s="21">
        <v>19.8</v>
      </c>
      <c r="L330" s="63">
        <f t="shared" si="35"/>
        <v>47.5</v>
      </c>
      <c r="M330" t="s">
        <v>52</v>
      </c>
      <c r="P330" s="15">
        <f t="shared" si="33"/>
        <v>30.875</v>
      </c>
      <c r="Q330" s="5">
        <f t="shared" si="37"/>
        <v>0</v>
      </c>
      <c r="R330" s="21">
        <f t="shared" si="38"/>
        <v>11.074999999999999</v>
      </c>
    </row>
    <row r="331" spans="1:18" x14ac:dyDescent="0.25">
      <c r="A331" t="s">
        <v>4588</v>
      </c>
      <c r="B331" s="3" t="s">
        <v>682</v>
      </c>
      <c r="C331" t="s">
        <v>683</v>
      </c>
      <c r="D331" t="str">
        <f t="shared" si="34"/>
        <v>100% Virgin wool (organic), villafliis</v>
      </c>
      <c r="E331" t="str">
        <f t="shared" si="36"/>
        <v>jasper mélange  (052E )</v>
      </c>
      <c r="F331" s="1" t="s">
        <v>678</v>
      </c>
      <c r="G331" s="1" t="s">
        <v>679</v>
      </c>
      <c r="H331" s="3" t="s">
        <v>4514</v>
      </c>
      <c r="I331" s="2">
        <v>4046304297957</v>
      </c>
      <c r="J331" s="21">
        <v>21.4</v>
      </c>
      <c r="L331" s="63">
        <f t="shared" si="35"/>
        <v>51.349999999999994</v>
      </c>
      <c r="M331" t="s">
        <v>52</v>
      </c>
      <c r="P331" s="15">
        <f t="shared" si="33"/>
        <v>33.377499999999998</v>
      </c>
      <c r="Q331" s="5">
        <f t="shared" si="37"/>
        <v>0</v>
      </c>
      <c r="R331" s="21">
        <f t="shared" si="38"/>
        <v>11.977499999999999</v>
      </c>
    </row>
    <row r="332" spans="1:18" x14ac:dyDescent="0.25">
      <c r="A332" t="s">
        <v>4588</v>
      </c>
      <c r="B332" s="3" t="s">
        <v>684</v>
      </c>
      <c r="C332" t="s">
        <v>685</v>
      </c>
      <c r="D332" t="str">
        <f t="shared" si="34"/>
        <v>100% Virgin wool (organic), villafliis</v>
      </c>
      <c r="E332" t="str">
        <f t="shared" si="36"/>
        <v>jasper mélange  (052E )</v>
      </c>
      <c r="F332" s="1" t="s">
        <v>678</v>
      </c>
      <c r="G332" s="1" t="s">
        <v>679</v>
      </c>
      <c r="H332" s="3" t="s">
        <v>4515</v>
      </c>
      <c r="I332" s="2">
        <v>4046304297964</v>
      </c>
      <c r="J332" s="21">
        <v>23.8</v>
      </c>
      <c r="L332" s="63">
        <f t="shared" si="35"/>
        <v>57.099999999999994</v>
      </c>
      <c r="M332" t="s">
        <v>52</v>
      </c>
      <c r="P332" s="15">
        <f t="shared" si="33"/>
        <v>37.114999999999995</v>
      </c>
      <c r="Q332" s="5">
        <f t="shared" si="37"/>
        <v>0</v>
      </c>
      <c r="R332" s="21">
        <f t="shared" si="38"/>
        <v>13.314999999999994</v>
      </c>
    </row>
    <row r="333" spans="1:18" x14ac:dyDescent="0.25">
      <c r="A333" t="s">
        <v>4588</v>
      </c>
      <c r="B333" s="3" t="s">
        <v>686</v>
      </c>
      <c r="C333" t="s">
        <v>687</v>
      </c>
      <c r="D333" t="str">
        <f t="shared" si="34"/>
        <v>100% Virgin wool (organic), villafliis</v>
      </c>
      <c r="E333" t="str">
        <f t="shared" si="36"/>
        <v>walnut mélange  (75 )</v>
      </c>
      <c r="F333" s="1">
        <v>75</v>
      </c>
      <c r="G333" s="1" t="s">
        <v>518</v>
      </c>
      <c r="H333" s="3" t="s">
        <v>4512</v>
      </c>
      <c r="I333" s="2">
        <v>4046304232408</v>
      </c>
      <c r="J333" s="21">
        <v>18.2</v>
      </c>
      <c r="L333" s="63">
        <f t="shared" si="35"/>
        <v>43.7</v>
      </c>
      <c r="M333" t="s">
        <v>52</v>
      </c>
      <c r="P333" s="15">
        <f t="shared" si="33"/>
        <v>28.405000000000001</v>
      </c>
      <c r="Q333" s="5">
        <f t="shared" si="37"/>
        <v>0</v>
      </c>
      <c r="R333" s="21">
        <f t="shared" si="38"/>
        <v>10.205000000000002</v>
      </c>
    </row>
    <row r="334" spans="1:18" x14ac:dyDescent="0.25">
      <c r="A334" t="s">
        <v>4588</v>
      </c>
      <c r="B334" s="3" t="s">
        <v>688</v>
      </c>
      <c r="C334" t="s">
        <v>689</v>
      </c>
      <c r="D334" t="str">
        <f t="shared" si="34"/>
        <v>100% Virgin wool (organic), villafliis</v>
      </c>
      <c r="E334" t="str">
        <f t="shared" si="36"/>
        <v>walnut mélange  (75 )</v>
      </c>
      <c r="F334" s="1">
        <v>75</v>
      </c>
      <c r="G334" s="1" t="s">
        <v>518</v>
      </c>
      <c r="H334" s="3" t="s">
        <v>4513</v>
      </c>
      <c r="I334" s="2">
        <v>4046304232415</v>
      </c>
      <c r="J334" s="21">
        <v>19.8</v>
      </c>
      <c r="L334" s="63">
        <f t="shared" si="35"/>
        <v>47.5</v>
      </c>
      <c r="M334" t="s">
        <v>52</v>
      </c>
      <c r="P334" s="15">
        <f t="shared" si="33"/>
        <v>30.875</v>
      </c>
      <c r="Q334" s="5">
        <f t="shared" si="37"/>
        <v>0</v>
      </c>
      <c r="R334" s="21">
        <f t="shared" si="38"/>
        <v>11.074999999999999</v>
      </c>
    </row>
    <row r="335" spans="1:18" x14ac:dyDescent="0.25">
      <c r="A335" t="s">
        <v>4588</v>
      </c>
      <c r="B335" s="3" t="s">
        <v>690</v>
      </c>
      <c r="C335" t="s">
        <v>691</v>
      </c>
      <c r="D335" t="str">
        <f t="shared" si="34"/>
        <v>100% Virgin wool (organic), villafliis</v>
      </c>
      <c r="E335" t="str">
        <f t="shared" si="36"/>
        <v>walnut mélange  (75 )</v>
      </c>
      <c r="F335" s="1">
        <v>75</v>
      </c>
      <c r="G335" s="1" t="s">
        <v>518</v>
      </c>
      <c r="H335" s="3" t="s">
        <v>4514</v>
      </c>
      <c r="I335" s="2">
        <v>4046304232422</v>
      </c>
      <c r="J335" s="21">
        <v>21.4</v>
      </c>
      <c r="L335" s="63">
        <f t="shared" si="35"/>
        <v>51.349999999999994</v>
      </c>
      <c r="M335" t="s">
        <v>52</v>
      </c>
      <c r="P335" s="15">
        <f t="shared" si="33"/>
        <v>33.377499999999998</v>
      </c>
      <c r="Q335" s="5">
        <f t="shared" si="37"/>
        <v>0</v>
      </c>
      <c r="R335" s="21">
        <f t="shared" si="38"/>
        <v>11.977499999999999</v>
      </c>
    </row>
    <row r="336" spans="1:18" x14ac:dyDescent="0.25">
      <c r="A336" t="s">
        <v>4588</v>
      </c>
      <c r="B336" s="3" t="s">
        <v>692</v>
      </c>
      <c r="C336" t="s">
        <v>693</v>
      </c>
      <c r="D336" t="str">
        <f t="shared" si="34"/>
        <v>100% Virgin wool (organic), villafliis</v>
      </c>
      <c r="E336" t="str">
        <f t="shared" si="36"/>
        <v>walnut mélange  (75 )</v>
      </c>
      <c r="F336" s="1">
        <v>75</v>
      </c>
      <c r="G336" s="1" t="s">
        <v>518</v>
      </c>
      <c r="H336" s="3" t="s">
        <v>4515</v>
      </c>
      <c r="I336" s="2">
        <v>4046304232439</v>
      </c>
      <c r="J336" s="21">
        <v>23.8</v>
      </c>
      <c r="L336" s="63">
        <f t="shared" si="35"/>
        <v>57.099999999999994</v>
      </c>
      <c r="M336" t="s">
        <v>52</v>
      </c>
      <c r="P336" s="15">
        <f t="shared" si="33"/>
        <v>37.114999999999995</v>
      </c>
      <c r="Q336" s="5">
        <f t="shared" si="37"/>
        <v>0</v>
      </c>
      <c r="R336" s="21">
        <f t="shared" si="38"/>
        <v>13.314999999999994</v>
      </c>
    </row>
    <row r="337" spans="1:18" x14ac:dyDescent="0.25">
      <c r="A337" t="s">
        <v>4588</v>
      </c>
      <c r="B337" s="3" t="s">
        <v>694</v>
      </c>
      <c r="C337" t="s">
        <v>695</v>
      </c>
      <c r="D337" t="str">
        <f t="shared" si="34"/>
        <v>100% Virgin wool (organic), villafliis</v>
      </c>
      <c r="E337" t="str">
        <f t="shared" si="36"/>
        <v>cinnamon mélange  (079E )</v>
      </c>
      <c r="F337" s="1" t="s">
        <v>696</v>
      </c>
      <c r="G337" s="1" t="s">
        <v>697</v>
      </c>
      <c r="H337" s="3" t="s">
        <v>4512</v>
      </c>
      <c r="I337" s="2">
        <v>4046304268674</v>
      </c>
      <c r="J337" s="21">
        <v>18.2</v>
      </c>
      <c r="L337" s="63">
        <f t="shared" si="35"/>
        <v>43.7</v>
      </c>
      <c r="M337" t="s">
        <v>52</v>
      </c>
      <c r="P337" s="15">
        <f t="shared" si="33"/>
        <v>28.405000000000001</v>
      </c>
      <c r="Q337" s="5">
        <f t="shared" si="37"/>
        <v>0</v>
      </c>
      <c r="R337" s="21">
        <f t="shared" si="38"/>
        <v>10.205000000000002</v>
      </c>
    </row>
    <row r="338" spans="1:18" x14ac:dyDescent="0.25">
      <c r="A338" t="s">
        <v>4588</v>
      </c>
      <c r="B338" s="3" t="s">
        <v>698</v>
      </c>
      <c r="C338" t="s">
        <v>699</v>
      </c>
      <c r="D338" t="str">
        <f t="shared" si="34"/>
        <v>100% Virgin wool (organic), villafliis</v>
      </c>
      <c r="E338" t="str">
        <f t="shared" si="36"/>
        <v>cinnamon mélange  (079E )</v>
      </c>
      <c r="F338" s="1" t="s">
        <v>696</v>
      </c>
      <c r="G338" s="1" t="s">
        <v>697</v>
      </c>
      <c r="H338" s="3" t="s">
        <v>4513</v>
      </c>
      <c r="I338" s="2">
        <v>4046304268681</v>
      </c>
      <c r="J338" s="21">
        <v>19.8</v>
      </c>
      <c r="L338" s="63">
        <f t="shared" si="35"/>
        <v>47.5</v>
      </c>
      <c r="M338" t="s">
        <v>52</v>
      </c>
      <c r="P338" s="15">
        <f t="shared" si="33"/>
        <v>30.875</v>
      </c>
      <c r="Q338" s="5">
        <f t="shared" si="37"/>
        <v>0</v>
      </c>
      <c r="R338" s="21">
        <f t="shared" si="38"/>
        <v>11.074999999999999</v>
      </c>
    </row>
    <row r="339" spans="1:18" x14ac:dyDescent="0.25">
      <c r="A339" t="s">
        <v>4588</v>
      </c>
      <c r="B339" s="3" t="s">
        <v>700</v>
      </c>
      <c r="C339" t="s">
        <v>701</v>
      </c>
      <c r="D339" t="str">
        <f t="shared" si="34"/>
        <v>100% Virgin wool (organic), villafliis</v>
      </c>
      <c r="E339" t="str">
        <f t="shared" si="36"/>
        <v>cinnamon mélange  (079E )</v>
      </c>
      <c r="F339" s="1" t="s">
        <v>696</v>
      </c>
      <c r="G339" s="1" t="s">
        <v>697</v>
      </c>
      <c r="H339" s="3" t="s">
        <v>4514</v>
      </c>
      <c r="I339" s="2">
        <v>4046304268698</v>
      </c>
      <c r="J339" s="21">
        <v>21.4</v>
      </c>
      <c r="L339" s="63">
        <f t="shared" si="35"/>
        <v>51.349999999999994</v>
      </c>
      <c r="M339" t="s">
        <v>52</v>
      </c>
      <c r="P339" s="15">
        <f t="shared" si="33"/>
        <v>33.377499999999998</v>
      </c>
      <c r="Q339" s="5">
        <f t="shared" si="37"/>
        <v>0</v>
      </c>
      <c r="R339" s="21">
        <f t="shared" si="38"/>
        <v>11.977499999999999</v>
      </c>
    </row>
    <row r="340" spans="1:18" x14ac:dyDescent="0.25">
      <c r="A340" t="s">
        <v>4588</v>
      </c>
      <c r="B340" s="3" t="s">
        <v>702</v>
      </c>
      <c r="C340" t="s">
        <v>703</v>
      </c>
      <c r="D340" t="str">
        <f t="shared" si="34"/>
        <v>100% Virgin wool (organic), villafliis</v>
      </c>
      <c r="E340" t="str">
        <f t="shared" si="36"/>
        <v>cinnamon mélange  (079E )</v>
      </c>
      <c r="F340" s="1" t="s">
        <v>696</v>
      </c>
      <c r="G340" s="1" t="s">
        <v>697</v>
      </c>
      <c r="H340" s="3" t="s">
        <v>4515</v>
      </c>
      <c r="I340" s="2">
        <v>4046304268704</v>
      </c>
      <c r="J340" s="21">
        <v>23.8</v>
      </c>
      <c r="L340" s="63">
        <f t="shared" si="35"/>
        <v>57.099999999999994</v>
      </c>
      <c r="M340" t="s">
        <v>52</v>
      </c>
      <c r="P340" s="15">
        <f t="shared" si="33"/>
        <v>37.114999999999995</v>
      </c>
      <c r="Q340" s="5">
        <f t="shared" si="37"/>
        <v>0</v>
      </c>
      <c r="R340" s="21">
        <f t="shared" si="38"/>
        <v>13.314999999999994</v>
      </c>
    </row>
    <row r="341" spans="1:18" x14ac:dyDescent="0.25">
      <c r="A341" t="s">
        <v>4588</v>
      </c>
      <c r="B341" s="3" t="s">
        <v>704</v>
      </c>
      <c r="C341" t="s">
        <v>99</v>
      </c>
      <c r="D341" t="str">
        <f t="shared" si="34"/>
        <v>100% Virgin wool (organic), villafliis</v>
      </c>
      <c r="E341" t="str">
        <f t="shared" si="36"/>
        <v>blue mélange  (80 )</v>
      </c>
      <c r="F341" s="1">
        <v>80</v>
      </c>
      <c r="G341" s="1" t="s">
        <v>88</v>
      </c>
      <c r="H341" s="3" t="s">
        <v>4512</v>
      </c>
      <c r="I341" s="2">
        <v>4046304184561</v>
      </c>
      <c r="J341" s="21">
        <v>18.2</v>
      </c>
      <c r="L341" s="63">
        <f t="shared" si="35"/>
        <v>43.7</v>
      </c>
      <c r="M341" t="s">
        <v>52</v>
      </c>
      <c r="P341" s="15">
        <f t="shared" si="33"/>
        <v>28.405000000000001</v>
      </c>
      <c r="Q341" s="5">
        <f t="shared" si="37"/>
        <v>0</v>
      </c>
      <c r="R341" s="21">
        <f t="shared" si="38"/>
        <v>10.205000000000002</v>
      </c>
    </row>
    <row r="342" spans="1:18" x14ac:dyDescent="0.25">
      <c r="A342" t="s">
        <v>4588</v>
      </c>
      <c r="B342" s="3" t="s">
        <v>705</v>
      </c>
      <c r="C342" t="s">
        <v>101</v>
      </c>
      <c r="D342" t="str">
        <f t="shared" si="34"/>
        <v>100% Virgin wool (organic), villafliis</v>
      </c>
      <c r="E342" t="str">
        <f t="shared" si="36"/>
        <v>blue mélange  (80 )</v>
      </c>
      <c r="F342" s="1">
        <v>80</v>
      </c>
      <c r="G342" s="1" t="s">
        <v>88</v>
      </c>
      <c r="H342" s="3" t="s">
        <v>4513</v>
      </c>
      <c r="I342" s="2">
        <v>4046304184578</v>
      </c>
      <c r="J342" s="21">
        <v>19.8</v>
      </c>
      <c r="L342" s="63">
        <f t="shared" si="35"/>
        <v>47.5</v>
      </c>
      <c r="M342" t="s">
        <v>52</v>
      </c>
      <c r="P342" s="15">
        <f t="shared" si="33"/>
        <v>30.875</v>
      </c>
      <c r="Q342" s="5">
        <f t="shared" si="37"/>
        <v>0</v>
      </c>
      <c r="R342" s="21">
        <f t="shared" si="38"/>
        <v>11.074999999999999</v>
      </c>
    </row>
    <row r="343" spans="1:18" x14ac:dyDescent="0.25">
      <c r="A343" t="s">
        <v>4588</v>
      </c>
      <c r="B343" s="3" t="s">
        <v>706</v>
      </c>
      <c r="C343" t="s">
        <v>103</v>
      </c>
      <c r="D343" t="str">
        <f t="shared" si="34"/>
        <v>100% Virgin wool (organic), villafliis</v>
      </c>
      <c r="E343" t="str">
        <f t="shared" si="36"/>
        <v>blue mélange  (80 )</v>
      </c>
      <c r="F343" s="1">
        <v>80</v>
      </c>
      <c r="G343" s="1" t="s">
        <v>88</v>
      </c>
      <c r="H343" s="3" t="s">
        <v>4514</v>
      </c>
      <c r="I343" s="2">
        <v>4046304184585</v>
      </c>
      <c r="J343" s="21">
        <v>21.4</v>
      </c>
      <c r="L343" s="63">
        <f t="shared" si="35"/>
        <v>51.349999999999994</v>
      </c>
      <c r="M343" t="s">
        <v>52</v>
      </c>
      <c r="P343" s="15">
        <f t="shared" si="33"/>
        <v>33.377499999999998</v>
      </c>
      <c r="Q343" s="5">
        <f t="shared" si="37"/>
        <v>0</v>
      </c>
      <c r="R343" s="21">
        <f t="shared" si="38"/>
        <v>11.977499999999999</v>
      </c>
    </row>
    <row r="344" spans="1:18" x14ac:dyDescent="0.25">
      <c r="A344" t="s">
        <v>4588</v>
      </c>
      <c r="B344" s="3" t="s">
        <v>707</v>
      </c>
      <c r="C344" t="s">
        <v>105</v>
      </c>
      <c r="D344" t="str">
        <f t="shared" si="34"/>
        <v>100% Virgin wool (organic), villafliis</v>
      </c>
      <c r="E344" t="str">
        <f t="shared" si="36"/>
        <v>blue mélange  (80 )</v>
      </c>
      <c r="F344" s="1">
        <v>80</v>
      </c>
      <c r="G344" s="1" t="s">
        <v>88</v>
      </c>
      <c r="H344" s="3" t="s">
        <v>4515</v>
      </c>
      <c r="I344" s="2">
        <v>4046304184592</v>
      </c>
      <c r="J344" s="21">
        <v>23.8</v>
      </c>
      <c r="L344" s="63">
        <f t="shared" si="35"/>
        <v>57.099999999999994</v>
      </c>
      <c r="M344" t="s">
        <v>52</v>
      </c>
      <c r="P344" s="15">
        <f t="shared" ref="P344:P407" si="39">L344*(1-$P$3)</f>
        <v>37.114999999999995</v>
      </c>
      <c r="Q344" s="5">
        <f t="shared" si="37"/>
        <v>0</v>
      </c>
      <c r="R344" s="21">
        <f t="shared" si="38"/>
        <v>13.314999999999994</v>
      </c>
    </row>
    <row r="345" spans="1:18" x14ac:dyDescent="0.25">
      <c r="A345" t="s">
        <v>4588</v>
      </c>
      <c r="B345" s="3" t="s">
        <v>708</v>
      </c>
      <c r="C345" t="s">
        <v>709</v>
      </c>
      <c r="D345" t="str">
        <f t="shared" si="34"/>
        <v>100% Virgin wool (organic), villafliis</v>
      </c>
      <c r="E345" t="str">
        <f t="shared" si="36"/>
        <v>sand mélange  (087E )</v>
      </c>
      <c r="F345" s="1" t="s">
        <v>710</v>
      </c>
      <c r="G345" s="1" t="s">
        <v>711</v>
      </c>
      <c r="H345" s="3" t="s">
        <v>4512</v>
      </c>
      <c r="I345" s="2">
        <v>4046304298190</v>
      </c>
      <c r="J345" s="21">
        <v>18.2</v>
      </c>
      <c r="L345" s="63">
        <f t="shared" si="35"/>
        <v>43.7</v>
      </c>
      <c r="M345" t="s">
        <v>52</v>
      </c>
      <c r="P345" s="15">
        <f t="shared" si="39"/>
        <v>28.405000000000001</v>
      </c>
      <c r="Q345" s="5">
        <f t="shared" si="37"/>
        <v>0</v>
      </c>
      <c r="R345" s="21">
        <f t="shared" si="38"/>
        <v>10.205000000000002</v>
      </c>
    </row>
    <row r="346" spans="1:18" x14ac:dyDescent="0.25">
      <c r="A346" t="s">
        <v>4588</v>
      </c>
      <c r="B346" s="3" t="s">
        <v>712</v>
      </c>
      <c r="C346" t="s">
        <v>713</v>
      </c>
      <c r="D346" t="str">
        <f t="shared" si="34"/>
        <v>100% Virgin wool (organic), villafliis</v>
      </c>
      <c r="E346" t="str">
        <f t="shared" si="36"/>
        <v>sand mélange  (087E )</v>
      </c>
      <c r="F346" s="1" t="s">
        <v>710</v>
      </c>
      <c r="G346" s="1" t="s">
        <v>711</v>
      </c>
      <c r="H346" s="3" t="s">
        <v>4513</v>
      </c>
      <c r="I346" s="2">
        <v>4046304298206</v>
      </c>
      <c r="J346" s="21">
        <v>19.8</v>
      </c>
      <c r="L346" s="63">
        <f t="shared" si="35"/>
        <v>47.5</v>
      </c>
      <c r="M346" t="s">
        <v>52</v>
      </c>
      <c r="P346" s="15">
        <f t="shared" si="39"/>
        <v>30.875</v>
      </c>
      <c r="Q346" s="5">
        <f t="shared" si="37"/>
        <v>0</v>
      </c>
      <c r="R346" s="21">
        <f t="shared" si="38"/>
        <v>11.074999999999999</v>
      </c>
    </row>
    <row r="347" spans="1:18" x14ac:dyDescent="0.25">
      <c r="A347" t="s">
        <v>4588</v>
      </c>
      <c r="B347" s="3" t="s">
        <v>714</v>
      </c>
      <c r="C347" t="s">
        <v>715</v>
      </c>
      <c r="D347" t="str">
        <f t="shared" si="34"/>
        <v>100% Virgin wool (organic), villafliis</v>
      </c>
      <c r="E347" t="str">
        <f t="shared" si="36"/>
        <v>sand mélange  (087E )</v>
      </c>
      <c r="F347" s="1" t="s">
        <v>710</v>
      </c>
      <c r="G347" s="1" t="s">
        <v>711</v>
      </c>
      <c r="H347" s="3" t="s">
        <v>4514</v>
      </c>
      <c r="I347" s="2">
        <v>4046304298213</v>
      </c>
      <c r="J347" s="21">
        <v>21.4</v>
      </c>
      <c r="L347" s="63">
        <f t="shared" si="35"/>
        <v>51.349999999999994</v>
      </c>
      <c r="M347" t="s">
        <v>52</v>
      </c>
      <c r="P347" s="15">
        <f t="shared" si="39"/>
        <v>33.377499999999998</v>
      </c>
      <c r="Q347" s="5">
        <f t="shared" si="37"/>
        <v>0</v>
      </c>
      <c r="R347" s="21">
        <f t="shared" si="38"/>
        <v>11.977499999999999</v>
      </c>
    </row>
    <row r="348" spans="1:18" x14ac:dyDescent="0.25">
      <c r="A348" t="s">
        <v>4588</v>
      </c>
      <c r="B348" s="3" t="s">
        <v>716</v>
      </c>
      <c r="C348" t="s">
        <v>717</v>
      </c>
      <c r="D348" t="str">
        <f t="shared" si="34"/>
        <v>100% Virgin wool (organic), villafliis</v>
      </c>
      <c r="E348" t="str">
        <f t="shared" si="36"/>
        <v>sand mélange  (087E )</v>
      </c>
      <c r="F348" s="1" t="s">
        <v>710</v>
      </c>
      <c r="G348" s="1" t="s">
        <v>711</v>
      </c>
      <c r="H348" s="3" t="s">
        <v>4515</v>
      </c>
      <c r="I348" s="2">
        <v>4046304298220</v>
      </c>
      <c r="J348" s="21">
        <v>23.8</v>
      </c>
      <c r="L348" s="63">
        <f t="shared" si="35"/>
        <v>57.099999999999994</v>
      </c>
      <c r="M348" t="s">
        <v>52</v>
      </c>
      <c r="P348" s="15">
        <f t="shared" si="39"/>
        <v>37.114999999999995</v>
      </c>
      <c r="Q348" s="5">
        <f t="shared" si="37"/>
        <v>0</v>
      </c>
      <c r="R348" s="21">
        <f t="shared" si="38"/>
        <v>13.314999999999994</v>
      </c>
    </row>
    <row r="349" spans="1:18" x14ac:dyDescent="0.25">
      <c r="A349" t="s">
        <v>4588</v>
      </c>
      <c r="B349" s="3" t="s">
        <v>718</v>
      </c>
      <c r="C349" t="s">
        <v>719</v>
      </c>
      <c r="D349" t="str">
        <f t="shared" si="34"/>
        <v>100% Virgin wool (organic), villafliis</v>
      </c>
      <c r="E349" t="str">
        <f t="shared" si="36"/>
        <v>light grey mélange  (91 )</v>
      </c>
      <c r="F349" s="1">
        <v>91</v>
      </c>
      <c r="G349" s="1" t="s">
        <v>523</v>
      </c>
      <c r="H349" s="3" t="s">
        <v>4512</v>
      </c>
      <c r="I349" s="2">
        <v>4046304168325</v>
      </c>
      <c r="J349" s="21">
        <v>18.2</v>
      </c>
      <c r="L349" s="63">
        <f t="shared" si="35"/>
        <v>43.7</v>
      </c>
      <c r="M349" t="s">
        <v>52</v>
      </c>
      <c r="P349" s="15">
        <f t="shared" si="39"/>
        <v>28.405000000000001</v>
      </c>
      <c r="Q349" s="5">
        <f t="shared" si="37"/>
        <v>0</v>
      </c>
      <c r="R349" s="21">
        <f t="shared" si="38"/>
        <v>10.205000000000002</v>
      </c>
    </row>
    <row r="350" spans="1:18" x14ac:dyDescent="0.25">
      <c r="A350" t="s">
        <v>4588</v>
      </c>
      <c r="B350" s="3" t="s">
        <v>720</v>
      </c>
      <c r="C350" t="s">
        <v>721</v>
      </c>
      <c r="D350" t="str">
        <f t="shared" si="34"/>
        <v>100% Virgin wool (organic), villafliis</v>
      </c>
      <c r="E350" t="str">
        <f t="shared" si="36"/>
        <v>light grey mélange  (91 )</v>
      </c>
      <c r="F350" s="1">
        <v>91</v>
      </c>
      <c r="G350" s="1" t="s">
        <v>523</v>
      </c>
      <c r="H350" s="3" t="s">
        <v>4513</v>
      </c>
      <c r="I350" s="2">
        <v>4046304168332</v>
      </c>
      <c r="J350" s="21">
        <v>19.8</v>
      </c>
      <c r="L350" s="63">
        <f t="shared" si="35"/>
        <v>47.5</v>
      </c>
      <c r="M350" t="s">
        <v>52</v>
      </c>
      <c r="P350" s="15">
        <f t="shared" si="39"/>
        <v>30.875</v>
      </c>
      <c r="Q350" s="5">
        <f t="shared" si="37"/>
        <v>0</v>
      </c>
      <c r="R350" s="21">
        <f t="shared" si="38"/>
        <v>11.074999999999999</v>
      </c>
    </row>
    <row r="351" spans="1:18" x14ac:dyDescent="0.25">
      <c r="A351" t="s">
        <v>4588</v>
      </c>
      <c r="B351" s="3" t="s">
        <v>722</v>
      </c>
      <c r="C351" t="s">
        <v>723</v>
      </c>
      <c r="D351" t="str">
        <f t="shared" si="34"/>
        <v>100% Virgin wool (organic), villafliis</v>
      </c>
      <c r="E351" t="str">
        <f t="shared" si="36"/>
        <v>light grey mélange  (91 )</v>
      </c>
      <c r="F351" s="1">
        <v>91</v>
      </c>
      <c r="G351" s="1" t="s">
        <v>523</v>
      </c>
      <c r="H351" s="3" t="s">
        <v>4514</v>
      </c>
      <c r="I351" s="2">
        <v>4046304168349</v>
      </c>
      <c r="J351" s="21">
        <v>21.4</v>
      </c>
      <c r="L351" s="63">
        <f t="shared" si="35"/>
        <v>51.349999999999994</v>
      </c>
      <c r="M351" t="s">
        <v>52</v>
      </c>
      <c r="P351" s="15">
        <f t="shared" si="39"/>
        <v>33.377499999999998</v>
      </c>
      <c r="Q351" s="5">
        <f t="shared" si="37"/>
        <v>0</v>
      </c>
      <c r="R351" s="21">
        <f t="shared" si="38"/>
        <v>11.977499999999999</v>
      </c>
    </row>
    <row r="352" spans="1:18" x14ac:dyDescent="0.25">
      <c r="A352" t="s">
        <v>4588</v>
      </c>
      <c r="B352" s="3" t="s">
        <v>724</v>
      </c>
      <c r="C352" t="s">
        <v>725</v>
      </c>
      <c r="D352" t="str">
        <f t="shared" si="34"/>
        <v>100% Virgin wool (organic), villafliis</v>
      </c>
      <c r="E352" t="str">
        <f t="shared" si="36"/>
        <v>light grey mélange  (91 )</v>
      </c>
      <c r="F352" s="1">
        <v>91</v>
      </c>
      <c r="G352" s="1" t="s">
        <v>523</v>
      </c>
      <c r="H352" s="3" t="s">
        <v>4515</v>
      </c>
      <c r="I352" s="2">
        <v>4046304168356</v>
      </c>
      <c r="J352" s="21">
        <v>23.8</v>
      </c>
      <c r="L352" s="63">
        <f t="shared" si="35"/>
        <v>57.099999999999994</v>
      </c>
      <c r="M352" t="s">
        <v>52</v>
      </c>
      <c r="P352" s="15">
        <f t="shared" si="39"/>
        <v>37.114999999999995</v>
      </c>
      <c r="Q352" s="5">
        <f t="shared" si="37"/>
        <v>0</v>
      </c>
      <c r="R352" s="21">
        <f t="shared" si="38"/>
        <v>13.314999999999994</v>
      </c>
    </row>
    <row r="353" spans="1:18" x14ac:dyDescent="0.25">
      <c r="A353" t="s">
        <v>4588</v>
      </c>
      <c r="B353" s="3" t="s">
        <v>726</v>
      </c>
      <c r="C353" t="s">
        <v>547</v>
      </c>
      <c r="D353" t="str">
        <f t="shared" si="34"/>
        <v>100% Virgin wool (organic), villafliis</v>
      </c>
      <c r="E353" t="str">
        <f t="shared" si="36"/>
        <v>natural  (1 )</v>
      </c>
      <c r="F353" s="1">
        <v>1</v>
      </c>
      <c r="G353" s="1" t="s">
        <v>6</v>
      </c>
      <c r="H353" s="3">
        <v>1</v>
      </c>
      <c r="I353" s="2">
        <v>4046304024454</v>
      </c>
      <c r="J353" s="21">
        <v>21.5</v>
      </c>
      <c r="L353" s="63">
        <f t="shared" si="35"/>
        <v>51.6</v>
      </c>
      <c r="M353" t="s">
        <v>52</v>
      </c>
      <c r="P353" s="15">
        <f t="shared" si="39"/>
        <v>33.54</v>
      </c>
      <c r="Q353" s="5">
        <f t="shared" si="37"/>
        <v>0</v>
      </c>
      <c r="R353" s="21">
        <f t="shared" si="38"/>
        <v>12.04</v>
      </c>
    </row>
    <row r="354" spans="1:18" x14ac:dyDescent="0.25">
      <c r="A354" t="s">
        <v>4588</v>
      </c>
      <c r="B354" s="3" t="s">
        <v>727</v>
      </c>
      <c r="C354" t="s">
        <v>728</v>
      </c>
      <c r="D354" t="str">
        <f t="shared" si="34"/>
        <v>100% Virgin wool (organic), villafliis</v>
      </c>
      <c r="E354" t="str">
        <f t="shared" si="36"/>
        <v>light grey mélange  (91 )</v>
      </c>
      <c r="F354" s="1">
        <v>91</v>
      </c>
      <c r="G354" s="1" t="s">
        <v>523</v>
      </c>
      <c r="H354" s="3">
        <v>1</v>
      </c>
      <c r="I354" s="2">
        <v>4046304168233</v>
      </c>
      <c r="J354" s="21">
        <v>23.1</v>
      </c>
      <c r="L354" s="63">
        <f t="shared" si="35"/>
        <v>55.45</v>
      </c>
      <c r="M354" t="s">
        <v>52</v>
      </c>
      <c r="P354" s="15">
        <f t="shared" si="39"/>
        <v>36.042500000000004</v>
      </c>
      <c r="Q354" s="5">
        <f t="shared" si="37"/>
        <v>0</v>
      </c>
      <c r="R354" s="21">
        <f t="shared" si="38"/>
        <v>12.942500000000003</v>
      </c>
    </row>
    <row r="355" spans="1:18" x14ac:dyDescent="0.25">
      <c r="A355" t="s">
        <v>4588</v>
      </c>
      <c r="B355" s="3" t="s">
        <v>729</v>
      </c>
      <c r="C355" t="s">
        <v>730</v>
      </c>
      <c r="D355" t="str">
        <f t="shared" si="34"/>
        <v>100% Virgin wool (organic), villafliis</v>
      </c>
      <c r="E355" t="str">
        <f t="shared" si="36"/>
        <v>natural  (1 )</v>
      </c>
      <c r="F355" s="1">
        <v>1</v>
      </c>
      <c r="G355" s="1" t="s">
        <v>6</v>
      </c>
      <c r="H355" s="3" t="s">
        <v>4512</v>
      </c>
      <c r="I355" s="2">
        <v>4046304024638</v>
      </c>
      <c r="J355" s="21">
        <v>19.5</v>
      </c>
      <c r="L355" s="63">
        <f t="shared" si="35"/>
        <v>46.800000000000004</v>
      </c>
      <c r="M355" t="s">
        <v>52</v>
      </c>
      <c r="P355" s="15">
        <f t="shared" si="39"/>
        <v>30.420000000000005</v>
      </c>
      <c r="Q355" s="5">
        <f t="shared" si="37"/>
        <v>0</v>
      </c>
      <c r="R355" s="21">
        <f t="shared" si="38"/>
        <v>10.920000000000005</v>
      </c>
    </row>
    <row r="356" spans="1:18" x14ac:dyDescent="0.25">
      <c r="A356" t="s">
        <v>4588</v>
      </c>
      <c r="B356" s="3" t="s">
        <v>731</v>
      </c>
      <c r="C356" t="s">
        <v>732</v>
      </c>
      <c r="D356" t="str">
        <f t="shared" si="34"/>
        <v>100% Virgin wool (organic), villafliis</v>
      </c>
      <c r="E356" t="str">
        <f t="shared" si="36"/>
        <v>natural  (1 )</v>
      </c>
      <c r="F356" s="1">
        <v>1</v>
      </c>
      <c r="G356" s="1" t="s">
        <v>6</v>
      </c>
      <c r="H356" s="3" t="s">
        <v>4513</v>
      </c>
      <c r="I356" s="2">
        <v>4046304024645</v>
      </c>
      <c r="J356" s="21">
        <v>21.9</v>
      </c>
      <c r="L356" s="63">
        <f t="shared" si="35"/>
        <v>52.55</v>
      </c>
      <c r="M356" t="s">
        <v>52</v>
      </c>
      <c r="P356" s="15">
        <f t="shared" si="39"/>
        <v>34.157499999999999</v>
      </c>
      <c r="Q356" s="5">
        <f t="shared" si="37"/>
        <v>0</v>
      </c>
      <c r="R356" s="21">
        <f t="shared" si="38"/>
        <v>12.2575</v>
      </c>
    </row>
    <row r="357" spans="1:18" x14ac:dyDescent="0.25">
      <c r="A357" t="s">
        <v>4588</v>
      </c>
      <c r="B357" s="3" t="s">
        <v>733</v>
      </c>
      <c r="C357" t="s">
        <v>734</v>
      </c>
      <c r="D357" t="str">
        <f t="shared" si="34"/>
        <v>100% Virgin wool (organic), villafliis</v>
      </c>
      <c r="E357" t="str">
        <f t="shared" si="36"/>
        <v>light grey mélange  (91 )</v>
      </c>
      <c r="F357" s="1">
        <v>91</v>
      </c>
      <c r="G357" s="1" t="s">
        <v>523</v>
      </c>
      <c r="H357" s="3" t="s">
        <v>4512</v>
      </c>
      <c r="I357" s="2">
        <v>4046304168288</v>
      </c>
      <c r="J357" s="21">
        <v>18.95</v>
      </c>
      <c r="L357" s="63">
        <f t="shared" si="35"/>
        <v>45.5</v>
      </c>
      <c r="M357" t="s">
        <v>52</v>
      </c>
      <c r="P357" s="15">
        <f t="shared" si="39"/>
        <v>29.574999999999999</v>
      </c>
      <c r="Q357" s="5">
        <f t="shared" si="37"/>
        <v>0</v>
      </c>
      <c r="R357" s="21">
        <f t="shared" si="38"/>
        <v>10.625</v>
      </c>
    </row>
    <row r="358" spans="1:18" x14ac:dyDescent="0.25">
      <c r="A358" t="s">
        <v>4588</v>
      </c>
      <c r="B358" s="3" t="s">
        <v>735</v>
      </c>
      <c r="C358" t="s">
        <v>736</v>
      </c>
      <c r="D358" t="str">
        <f t="shared" si="34"/>
        <v>100% Virgin wool (organic), villafliis</v>
      </c>
      <c r="E358" t="str">
        <f t="shared" si="36"/>
        <v>light grey mélange  (91 )</v>
      </c>
      <c r="F358" s="1">
        <v>91</v>
      </c>
      <c r="G358" s="1" t="s">
        <v>523</v>
      </c>
      <c r="H358" s="3" t="s">
        <v>4513</v>
      </c>
      <c r="I358" s="2">
        <v>4046304168295</v>
      </c>
      <c r="J358" s="21">
        <v>23.2</v>
      </c>
      <c r="L358" s="63">
        <f t="shared" si="35"/>
        <v>55.7</v>
      </c>
      <c r="M358" t="s">
        <v>52</v>
      </c>
      <c r="P358" s="15">
        <f t="shared" si="39"/>
        <v>36.205000000000005</v>
      </c>
      <c r="Q358" s="5">
        <f t="shared" si="37"/>
        <v>0</v>
      </c>
      <c r="R358" s="21">
        <f t="shared" si="38"/>
        <v>13.005000000000006</v>
      </c>
    </row>
    <row r="359" spans="1:18" x14ac:dyDescent="0.25">
      <c r="A359" t="s">
        <v>4588</v>
      </c>
      <c r="B359" s="3" t="s">
        <v>737</v>
      </c>
      <c r="C359" t="s">
        <v>738</v>
      </c>
      <c r="D359" t="str">
        <f t="shared" si="34"/>
        <v>100% Virgin wool (organic), villafliis</v>
      </c>
      <c r="E359" t="str">
        <f t="shared" si="36"/>
        <v>light grey mélange  (91 )</v>
      </c>
      <c r="F359" s="1">
        <v>91</v>
      </c>
      <c r="G359" s="1" t="s">
        <v>523</v>
      </c>
      <c r="H359" s="3" t="s">
        <v>4514</v>
      </c>
      <c r="I359" s="2">
        <v>4046304168301</v>
      </c>
      <c r="J359" s="21">
        <v>25.5</v>
      </c>
      <c r="L359" s="63">
        <f t="shared" si="35"/>
        <v>61.199999999999996</v>
      </c>
      <c r="M359" t="s">
        <v>52</v>
      </c>
      <c r="P359" s="15">
        <f t="shared" si="39"/>
        <v>39.78</v>
      </c>
      <c r="Q359" s="5">
        <f t="shared" si="37"/>
        <v>0</v>
      </c>
      <c r="R359" s="21">
        <f t="shared" si="38"/>
        <v>14.280000000000001</v>
      </c>
    </row>
    <row r="360" spans="1:18" x14ac:dyDescent="0.25">
      <c r="A360" t="s">
        <v>4588</v>
      </c>
      <c r="B360" s="3" t="s">
        <v>739</v>
      </c>
      <c r="C360" t="s">
        <v>740</v>
      </c>
      <c r="D360" t="str">
        <f t="shared" si="34"/>
        <v>100% Virgin wool (organic), villafliis</v>
      </c>
      <c r="E360" t="str">
        <f t="shared" si="36"/>
        <v>light grey mélange  (91 )</v>
      </c>
      <c r="F360" s="1">
        <v>91</v>
      </c>
      <c r="G360" s="1" t="s">
        <v>523</v>
      </c>
      <c r="H360" s="3" t="s">
        <v>4515</v>
      </c>
      <c r="I360" s="2">
        <v>4046304168318</v>
      </c>
      <c r="J360" s="21">
        <v>28.5</v>
      </c>
      <c r="L360" s="63">
        <f t="shared" si="35"/>
        <v>68.400000000000006</v>
      </c>
      <c r="M360" t="s">
        <v>52</v>
      </c>
      <c r="P360" s="15">
        <f t="shared" si="39"/>
        <v>44.460000000000008</v>
      </c>
      <c r="Q360" s="5">
        <f t="shared" si="37"/>
        <v>0</v>
      </c>
      <c r="R360" s="21">
        <f t="shared" si="38"/>
        <v>15.960000000000008</v>
      </c>
    </row>
    <row r="361" spans="1:18" x14ac:dyDescent="0.25">
      <c r="A361" t="s">
        <v>4589</v>
      </c>
      <c r="B361" s="3" t="s">
        <v>741</v>
      </c>
      <c r="C361" t="s">
        <v>742</v>
      </c>
      <c r="D361" t="str">
        <f t="shared" si="34"/>
        <v>100% Virgin wool (organic), villafliis</v>
      </c>
      <c r="E361" t="str">
        <f t="shared" si="36"/>
        <v>reed mélange  (044E )</v>
      </c>
      <c r="F361" s="1" t="s">
        <v>658</v>
      </c>
      <c r="G361" s="1" t="s">
        <v>659</v>
      </c>
      <c r="H361" s="3">
        <v>116</v>
      </c>
      <c r="I361" s="2">
        <v>4046304290842</v>
      </c>
      <c r="J361" s="21">
        <v>59.9</v>
      </c>
      <c r="L361" s="63">
        <f t="shared" si="35"/>
        <v>143.75</v>
      </c>
      <c r="M361" t="s">
        <v>52</v>
      </c>
      <c r="P361" s="15">
        <f t="shared" si="39"/>
        <v>93.4375</v>
      </c>
      <c r="Q361" s="5">
        <f t="shared" si="37"/>
        <v>0</v>
      </c>
      <c r="R361" s="21">
        <f t="shared" si="38"/>
        <v>33.537500000000001</v>
      </c>
    </row>
    <row r="362" spans="1:18" x14ac:dyDescent="0.25">
      <c r="A362" t="s">
        <v>4589</v>
      </c>
      <c r="B362" s="3" t="s">
        <v>743</v>
      </c>
      <c r="C362" t="s">
        <v>744</v>
      </c>
      <c r="D362" t="str">
        <f t="shared" si="34"/>
        <v>100% Virgin wool (organic), villafliis</v>
      </c>
      <c r="E362" t="str">
        <f t="shared" si="36"/>
        <v>reed mélange  (044E )</v>
      </c>
      <c r="F362" s="1" t="s">
        <v>658</v>
      </c>
      <c r="G362" s="1" t="s">
        <v>659</v>
      </c>
      <c r="H362" s="3">
        <v>128</v>
      </c>
      <c r="I362" s="2">
        <v>4046304290859</v>
      </c>
      <c r="J362" s="21">
        <v>64.5</v>
      </c>
      <c r="L362" s="63">
        <f t="shared" si="35"/>
        <v>154.80000000000001</v>
      </c>
      <c r="M362" t="s">
        <v>52</v>
      </c>
      <c r="P362" s="15">
        <f t="shared" si="39"/>
        <v>100.62</v>
      </c>
      <c r="Q362" s="5">
        <f t="shared" si="37"/>
        <v>0</v>
      </c>
      <c r="R362" s="21">
        <f t="shared" si="38"/>
        <v>36.120000000000005</v>
      </c>
    </row>
    <row r="363" spans="1:18" x14ac:dyDescent="0.25">
      <c r="A363" t="s">
        <v>4589</v>
      </c>
      <c r="B363" s="3" t="s">
        <v>745</v>
      </c>
      <c r="C363" t="s">
        <v>746</v>
      </c>
      <c r="D363" t="str">
        <f t="shared" si="34"/>
        <v>100% Virgin wool (organic), villafliis</v>
      </c>
      <c r="E363" t="str">
        <f t="shared" si="36"/>
        <v>reed mélange  (044E )</v>
      </c>
      <c r="F363" s="1" t="s">
        <v>658</v>
      </c>
      <c r="G363" s="1" t="s">
        <v>659</v>
      </c>
      <c r="H363" s="3">
        <v>140</v>
      </c>
      <c r="I363" s="2">
        <v>4046304290866</v>
      </c>
      <c r="J363" s="21">
        <v>68.900000000000006</v>
      </c>
      <c r="L363" s="63">
        <f t="shared" si="35"/>
        <v>165.35</v>
      </c>
      <c r="M363" t="s">
        <v>52</v>
      </c>
      <c r="P363" s="15">
        <f t="shared" si="39"/>
        <v>107.47750000000001</v>
      </c>
      <c r="Q363" s="5">
        <f t="shared" si="37"/>
        <v>0</v>
      </c>
      <c r="R363" s="21">
        <f t="shared" si="38"/>
        <v>38.577500000000001</v>
      </c>
    </row>
    <row r="364" spans="1:18" x14ac:dyDescent="0.25">
      <c r="A364" t="s">
        <v>4589</v>
      </c>
      <c r="B364" s="3" t="s">
        <v>747</v>
      </c>
      <c r="C364" t="s">
        <v>748</v>
      </c>
      <c r="D364" t="str">
        <f t="shared" si="34"/>
        <v>100% Virgin wool (organic), villafliis</v>
      </c>
      <c r="E364" t="str">
        <f t="shared" si="36"/>
        <v>jasper mélange  (052E )</v>
      </c>
      <c r="F364" s="1" t="s">
        <v>678</v>
      </c>
      <c r="G364" s="1" t="s">
        <v>679</v>
      </c>
      <c r="H364" s="3">
        <v>116</v>
      </c>
      <c r="I364" s="2">
        <v>4046304298152</v>
      </c>
      <c r="J364" s="21">
        <v>59.9</v>
      </c>
      <c r="L364" s="63">
        <f t="shared" si="35"/>
        <v>143.75</v>
      </c>
      <c r="M364" t="s">
        <v>52</v>
      </c>
      <c r="P364" s="15">
        <f t="shared" si="39"/>
        <v>93.4375</v>
      </c>
      <c r="Q364" s="5">
        <f t="shared" si="37"/>
        <v>0</v>
      </c>
      <c r="R364" s="21">
        <f t="shared" si="38"/>
        <v>33.537500000000001</v>
      </c>
    </row>
    <row r="365" spans="1:18" x14ac:dyDescent="0.25">
      <c r="A365" t="s">
        <v>4589</v>
      </c>
      <c r="B365" s="3" t="s">
        <v>749</v>
      </c>
      <c r="C365" t="s">
        <v>750</v>
      </c>
      <c r="D365" t="str">
        <f t="shared" si="34"/>
        <v>100% Virgin wool (organic), villafliis</v>
      </c>
      <c r="E365" t="str">
        <f t="shared" si="36"/>
        <v>jasper mélange  (052E )</v>
      </c>
      <c r="F365" s="1" t="s">
        <v>678</v>
      </c>
      <c r="G365" s="1" t="s">
        <v>679</v>
      </c>
      <c r="H365" s="3">
        <v>128</v>
      </c>
      <c r="I365" s="2">
        <v>4046304298169</v>
      </c>
      <c r="J365" s="21">
        <v>64.5</v>
      </c>
      <c r="L365" s="63">
        <f t="shared" si="35"/>
        <v>154.80000000000001</v>
      </c>
      <c r="M365" t="s">
        <v>52</v>
      </c>
      <c r="P365" s="15">
        <f t="shared" si="39"/>
        <v>100.62</v>
      </c>
      <c r="Q365" s="5">
        <f t="shared" si="37"/>
        <v>0</v>
      </c>
      <c r="R365" s="21">
        <f t="shared" si="38"/>
        <v>36.120000000000005</v>
      </c>
    </row>
    <row r="366" spans="1:18" x14ac:dyDescent="0.25">
      <c r="A366" t="s">
        <v>4589</v>
      </c>
      <c r="B366" s="3" t="s">
        <v>751</v>
      </c>
      <c r="C366" t="s">
        <v>752</v>
      </c>
      <c r="D366" t="str">
        <f t="shared" si="34"/>
        <v>100% Virgin wool (organic), villafliis</v>
      </c>
      <c r="E366" t="str">
        <f t="shared" si="36"/>
        <v>jasper mélange  (052E )</v>
      </c>
      <c r="F366" s="1" t="s">
        <v>678</v>
      </c>
      <c r="G366" s="1" t="s">
        <v>679</v>
      </c>
      <c r="H366" s="3">
        <v>140</v>
      </c>
      <c r="I366" s="2">
        <v>4046304298176</v>
      </c>
      <c r="J366" s="21">
        <v>68.900000000000006</v>
      </c>
      <c r="L366" s="63">
        <f t="shared" si="35"/>
        <v>165.35</v>
      </c>
      <c r="M366" t="s">
        <v>52</v>
      </c>
      <c r="P366" s="15">
        <f t="shared" si="39"/>
        <v>107.47750000000001</v>
      </c>
      <c r="Q366" s="5">
        <f t="shared" si="37"/>
        <v>0</v>
      </c>
      <c r="R366" s="21">
        <f t="shared" si="38"/>
        <v>38.577500000000001</v>
      </c>
    </row>
    <row r="367" spans="1:18" x14ac:dyDescent="0.25">
      <c r="A367" t="s">
        <v>4589</v>
      </c>
      <c r="B367" s="3" t="s">
        <v>753</v>
      </c>
      <c r="C367" t="s">
        <v>754</v>
      </c>
      <c r="D367" t="str">
        <f t="shared" si="34"/>
        <v>100% Virgin wool (organic), villafliis</v>
      </c>
      <c r="E367" t="str">
        <f t="shared" si="36"/>
        <v>walnut mélange  (75 )</v>
      </c>
      <c r="F367" s="1">
        <v>75</v>
      </c>
      <c r="G367" s="1" t="s">
        <v>518</v>
      </c>
      <c r="H367" s="3">
        <v>116</v>
      </c>
      <c r="I367" s="2">
        <v>4046304304198</v>
      </c>
      <c r="J367" s="21">
        <v>59.9</v>
      </c>
      <c r="L367" s="63">
        <f t="shared" si="35"/>
        <v>143.75</v>
      </c>
      <c r="M367" t="s">
        <v>52</v>
      </c>
      <c r="P367" s="15">
        <f t="shared" si="39"/>
        <v>93.4375</v>
      </c>
      <c r="Q367" s="5">
        <f t="shared" si="37"/>
        <v>0</v>
      </c>
      <c r="R367" s="21">
        <f t="shared" si="38"/>
        <v>33.537500000000001</v>
      </c>
    </row>
    <row r="368" spans="1:18" x14ac:dyDescent="0.25">
      <c r="A368" t="s">
        <v>4589</v>
      </c>
      <c r="B368" s="3" t="s">
        <v>755</v>
      </c>
      <c r="C368" t="s">
        <v>756</v>
      </c>
      <c r="D368" t="str">
        <f t="shared" si="34"/>
        <v>100% Virgin wool (organic), villafliis</v>
      </c>
      <c r="E368" t="str">
        <f t="shared" si="36"/>
        <v>walnut mélange  (75 )</v>
      </c>
      <c r="F368" s="1">
        <v>75</v>
      </c>
      <c r="G368" s="1" t="s">
        <v>518</v>
      </c>
      <c r="H368" s="3">
        <v>128</v>
      </c>
      <c r="I368" s="2">
        <v>4046304304204</v>
      </c>
      <c r="J368" s="21">
        <v>64.5</v>
      </c>
      <c r="L368" s="63">
        <f t="shared" si="35"/>
        <v>154.80000000000001</v>
      </c>
      <c r="M368" t="s">
        <v>52</v>
      </c>
      <c r="P368" s="15">
        <f t="shared" si="39"/>
        <v>100.62</v>
      </c>
      <c r="Q368" s="5">
        <f t="shared" si="37"/>
        <v>0</v>
      </c>
      <c r="R368" s="21">
        <f t="shared" si="38"/>
        <v>36.120000000000005</v>
      </c>
    </row>
    <row r="369" spans="1:18" x14ac:dyDescent="0.25">
      <c r="A369" t="s">
        <v>4589</v>
      </c>
      <c r="B369" s="3" t="s">
        <v>757</v>
      </c>
      <c r="C369" t="s">
        <v>758</v>
      </c>
      <c r="D369" t="str">
        <f t="shared" si="34"/>
        <v>100% Virgin wool (organic), villafliis</v>
      </c>
      <c r="E369" t="str">
        <f t="shared" si="36"/>
        <v>walnut mélange  (75 )</v>
      </c>
      <c r="F369" s="1">
        <v>75</v>
      </c>
      <c r="G369" s="1" t="s">
        <v>518</v>
      </c>
      <c r="H369" s="3">
        <v>140</v>
      </c>
      <c r="I369" s="2">
        <v>4046304304211</v>
      </c>
      <c r="J369" s="21">
        <v>68.900000000000006</v>
      </c>
      <c r="L369" s="63">
        <f t="shared" si="35"/>
        <v>165.35</v>
      </c>
      <c r="M369" t="s">
        <v>52</v>
      </c>
      <c r="P369" s="15">
        <f t="shared" si="39"/>
        <v>107.47750000000001</v>
      </c>
      <c r="Q369" s="5">
        <f t="shared" si="37"/>
        <v>0</v>
      </c>
      <c r="R369" s="21">
        <f t="shared" si="38"/>
        <v>38.577500000000001</v>
      </c>
    </row>
    <row r="370" spans="1:18" x14ac:dyDescent="0.25">
      <c r="A370" t="s">
        <v>4589</v>
      </c>
      <c r="B370" s="3" t="s">
        <v>759</v>
      </c>
      <c r="C370" t="s">
        <v>760</v>
      </c>
      <c r="D370" t="str">
        <f t="shared" si="34"/>
        <v>100% Virgin wool (organic), villafliis</v>
      </c>
      <c r="E370" t="str">
        <f t="shared" si="36"/>
        <v>cinnamon mélange  (079E )</v>
      </c>
      <c r="F370" s="1" t="s">
        <v>696</v>
      </c>
      <c r="G370" s="1" t="s">
        <v>697</v>
      </c>
      <c r="H370" s="3">
        <v>116</v>
      </c>
      <c r="I370" s="2">
        <v>4046304290873</v>
      </c>
      <c r="J370" s="21">
        <v>59.9</v>
      </c>
      <c r="L370" s="63">
        <f t="shared" si="35"/>
        <v>143.75</v>
      </c>
      <c r="M370" t="s">
        <v>52</v>
      </c>
      <c r="P370" s="15">
        <f t="shared" si="39"/>
        <v>93.4375</v>
      </c>
      <c r="Q370" s="5">
        <f t="shared" si="37"/>
        <v>0</v>
      </c>
      <c r="R370" s="21">
        <f t="shared" si="38"/>
        <v>33.537500000000001</v>
      </c>
    </row>
    <row r="371" spans="1:18" x14ac:dyDescent="0.25">
      <c r="A371" t="s">
        <v>4589</v>
      </c>
      <c r="B371" s="3" t="s">
        <v>761</v>
      </c>
      <c r="C371" t="s">
        <v>762</v>
      </c>
      <c r="D371" t="str">
        <f t="shared" si="34"/>
        <v>100% Virgin wool (organic), villafliis</v>
      </c>
      <c r="E371" t="str">
        <f t="shared" si="36"/>
        <v>cinnamon mélange  (079E )</v>
      </c>
      <c r="F371" s="1" t="s">
        <v>696</v>
      </c>
      <c r="G371" s="1" t="s">
        <v>697</v>
      </c>
      <c r="H371" s="3">
        <v>128</v>
      </c>
      <c r="I371" s="2">
        <v>4046304290880</v>
      </c>
      <c r="J371" s="21">
        <v>64.5</v>
      </c>
      <c r="L371" s="63">
        <f t="shared" si="35"/>
        <v>154.80000000000001</v>
      </c>
      <c r="M371" t="s">
        <v>52</v>
      </c>
      <c r="P371" s="15">
        <f t="shared" si="39"/>
        <v>100.62</v>
      </c>
      <c r="Q371" s="5">
        <f t="shared" si="37"/>
        <v>0</v>
      </c>
      <c r="R371" s="21">
        <f t="shared" si="38"/>
        <v>36.120000000000005</v>
      </c>
    </row>
    <row r="372" spans="1:18" x14ac:dyDescent="0.25">
      <c r="A372" t="s">
        <v>4589</v>
      </c>
      <c r="B372" s="3" t="s">
        <v>763</v>
      </c>
      <c r="C372" t="s">
        <v>764</v>
      </c>
      <c r="D372" t="str">
        <f t="shared" si="34"/>
        <v>100% Virgin wool (organic), villafliis</v>
      </c>
      <c r="E372" t="str">
        <f t="shared" si="36"/>
        <v>cinnamon mélange  (079E )</v>
      </c>
      <c r="F372" s="1" t="s">
        <v>696</v>
      </c>
      <c r="G372" s="1" t="s">
        <v>697</v>
      </c>
      <c r="H372" s="3">
        <v>140</v>
      </c>
      <c r="I372" s="2">
        <v>4046304290897</v>
      </c>
      <c r="J372" s="21">
        <v>68.900000000000006</v>
      </c>
      <c r="L372" s="63">
        <f t="shared" si="35"/>
        <v>165.35</v>
      </c>
      <c r="M372" t="s">
        <v>52</v>
      </c>
      <c r="P372" s="15">
        <f t="shared" si="39"/>
        <v>107.47750000000001</v>
      </c>
      <c r="Q372" s="5">
        <f t="shared" si="37"/>
        <v>0</v>
      </c>
      <c r="R372" s="21">
        <f t="shared" si="38"/>
        <v>38.577500000000001</v>
      </c>
    </row>
    <row r="373" spans="1:18" x14ac:dyDescent="0.25">
      <c r="A373" t="s">
        <v>4588</v>
      </c>
      <c r="B373" s="3" t="s">
        <v>765</v>
      </c>
      <c r="C373" t="s">
        <v>766</v>
      </c>
      <c r="D373" t="str">
        <f t="shared" si="34"/>
        <v>100% Virgin wool (organic), villafliis</v>
      </c>
      <c r="E373" t="str">
        <f t="shared" si="36"/>
        <v>saffron mélange  (018E )</v>
      </c>
      <c r="F373" s="1" t="s">
        <v>50</v>
      </c>
      <c r="G373" s="1" t="s">
        <v>51</v>
      </c>
      <c r="H373" s="3" t="s">
        <v>4514</v>
      </c>
      <c r="I373" s="2">
        <v>4046304226858</v>
      </c>
      <c r="J373" s="21">
        <v>11.1</v>
      </c>
      <c r="L373" s="63">
        <f t="shared" si="35"/>
        <v>26.650000000000002</v>
      </c>
      <c r="M373" t="s">
        <v>52</v>
      </c>
      <c r="P373" s="15">
        <f t="shared" si="39"/>
        <v>17.322500000000002</v>
      </c>
      <c r="Q373" s="5">
        <f t="shared" si="37"/>
        <v>0</v>
      </c>
      <c r="R373" s="21">
        <f t="shared" si="38"/>
        <v>6.2225000000000019</v>
      </c>
    </row>
    <row r="374" spans="1:18" x14ac:dyDescent="0.25">
      <c r="A374" t="s">
        <v>4588</v>
      </c>
      <c r="B374" s="3" t="s">
        <v>767</v>
      </c>
      <c r="C374" t="s">
        <v>768</v>
      </c>
      <c r="D374" t="str">
        <f t="shared" si="34"/>
        <v>100% Virgin wool (organic), villafliis</v>
      </c>
      <c r="E374" t="str">
        <f t="shared" si="36"/>
        <v>saffron mélange  (018E )</v>
      </c>
      <c r="F374" s="1" t="s">
        <v>50</v>
      </c>
      <c r="G374" s="1" t="s">
        <v>51</v>
      </c>
      <c r="H374" s="3" t="s">
        <v>4515</v>
      </c>
      <c r="I374" s="2">
        <v>4046304226865</v>
      </c>
      <c r="J374" s="21">
        <v>11.5</v>
      </c>
      <c r="L374" s="63">
        <f t="shared" si="35"/>
        <v>27.6</v>
      </c>
      <c r="M374" t="s">
        <v>52</v>
      </c>
      <c r="P374" s="15">
        <f t="shared" si="39"/>
        <v>17.940000000000001</v>
      </c>
      <c r="Q374" s="5">
        <f t="shared" si="37"/>
        <v>0</v>
      </c>
      <c r="R374" s="21">
        <f t="shared" si="38"/>
        <v>6.4400000000000013</v>
      </c>
    </row>
    <row r="375" spans="1:18" x14ac:dyDescent="0.25">
      <c r="A375" t="s">
        <v>4588</v>
      </c>
      <c r="B375" s="3" t="s">
        <v>769</v>
      </c>
      <c r="C375" t="s">
        <v>770</v>
      </c>
      <c r="D375" t="str">
        <f t="shared" si="34"/>
        <v>100% Virgin wool (organic), villafliis</v>
      </c>
      <c r="E375" t="str">
        <f t="shared" si="36"/>
        <v>reed mélange  (044E )</v>
      </c>
      <c r="F375" s="1" t="s">
        <v>658</v>
      </c>
      <c r="G375" s="1" t="s">
        <v>659</v>
      </c>
      <c r="H375" s="3" t="s">
        <v>4514</v>
      </c>
      <c r="I375" s="2">
        <v>4046304268711</v>
      </c>
      <c r="J375" s="21">
        <v>11.1</v>
      </c>
      <c r="L375" s="63">
        <f t="shared" si="35"/>
        <v>26.650000000000002</v>
      </c>
      <c r="M375" t="s">
        <v>52</v>
      </c>
      <c r="P375" s="15">
        <f t="shared" si="39"/>
        <v>17.322500000000002</v>
      </c>
      <c r="Q375" s="5">
        <f t="shared" si="37"/>
        <v>0</v>
      </c>
      <c r="R375" s="21">
        <f t="shared" si="38"/>
        <v>6.2225000000000019</v>
      </c>
    </row>
    <row r="376" spans="1:18" x14ac:dyDescent="0.25">
      <c r="A376" t="s">
        <v>4588</v>
      </c>
      <c r="B376" s="3" t="s">
        <v>771</v>
      </c>
      <c r="C376" t="s">
        <v>772</v>
      </c>
      <c r="D376" t="str">
        <f t="shared" si="34"/>
        <v>100% Virgin wool (organic), villafliis</v>
      </c>
      <c r="E376" t="str">
        <f t="shared" si="36"/>
        <v>reed mélange  (044E )</v>
      </c>
      <c r="F376" s="1" t="s">
        <v>658</v>
      </c>
      <c r="G376" s="1" t="s">
        <v>659</v>
      </c>
      <c r="H376" s="3" t="s">
        <v>4515</v>
      </c>
      <c r="I376" s="2">
        <v>4046304268728</v>
      </c>
      <c r="J376" s="21">
        <v>11.5</v>
      </c>
      <c r="L376" s="63">
        <f t="shared" si="35"/>
        <v>27.6</v>
      </c>
      <c r="M376" t="s">
        <v>52</v>
      </c>
      <c r="P376" s="15">
        <f t="shared" si="39"/>
        <v>17.940000000000001</v>
      </c>
      <c r="Q376" s="5">
        <f t="shared" si="37"/>
        <v>0</v>
      </c>
      <c r="R376" s="21">
        <f t="shared" si="38"/>
        <v>6.4400000000000013</v>
      </c>
    </row>
    <row r="377" spans="1:18" x14ac:dyDescent="0.25">
      <c r="A377" t="s">
        <v>4588</v>
      </c>
      <c r="B377" s="3" t="s">
        <v>773</v>
      </c>
      <c r="C377" t="s">
        <v>774</v>
      </c>
      <c r="D377" t="str">
        <f t="shared" si="34"/>
        <v>100% Virgin wool (organic), villafliis</v>
      </c>
      <c r="E377" t="str">
        <f t="shared" si="36"/>
        <v>rosewood mélange  (051E )</v>
      </c>
      <c r="F377" s="1" t="s">
        <v>668</v>
      </c>
      <c r="G377" s="1" t="s">
        <v>669</v>
      </c>
      <c r="H377" s="3" t="s">
        <v>4514</v>
      </c>
      <c r="I377" s="2">
        <v>4046304233887</v>
      </c>
      <c r="J377" s="21">
        <v>11.1</v>
      </c>
      <c r="L377" s="63">
        <f t="shared" si="35"/>
        <v>26.650000000000002</v>
      </c>
      <c r="M377" t="s">
        <v>52</v>
      </c>
      <c r="P377" s="15">
        <f t="shared" si="39"/>
        <v>17.322500000000002</v>
      </c>
      <c r="Q377" s="5">
        <f t="shared" si="37"/>
        <v>0</v>
      </c>
      <c r="R377" s="21">
        <f t="shared" si="38"/>
        <v>6.2225000000000019</v>
      </c>
    </row>
    <row r="378" spans="1:18" x14ac:dyDescent="0.25">
      <c r="A378" t="s">
        <v>4588</v>
      </c>
      <c r="B378" s="3" t="s">
        <v>775</v>
      </c>
      <c r="C378" t="s">
        <v>776</v>
      </c>
      <c r="D378" t="str">
        <f t="shared" si="34"/>
        <v>100% Virgin wool (organic), villafliis</v>
      </c>
      <c r="E378" t="str">
        <f t="shared" si="36"/>
        <v>rosewood mélange  (051E )</v>
      </c>
      <c r="F378" s="1" t="s">
        <v>668</v>
      </c>
      <c r="G378" s="1" t="s">
        <v>669</v>
      </c>
      <c r="H378" s="3" t="s">
        <v>4515</v>
      </c>
      <c r="I378" s="2">
        <v>4046304233894</v>
      </c>
      <c r="J378" s="21">
        <v>11.5</v>
      </c>
      <c r="L378" s="63">
        <f t="shared" si="35"/>
        <v>27.6</v>
      </c>
      <c r="M378" t="s">
        <v>52</v>
      </c>
      <c r="P378" s="15">
        <f t="shared" si="39"/>
        <v>17.940000000000001</v>
      </c>
      <c r="Q378" s="5">
        <f t="shared" si="37"/>
        <v>0</v>
      </c>
      <c r="R378" s="21">
        <f t="shared" si="38"/>
        <v>6.4400000000000013</v>
      </c>
    </row>
    <row r="379" spans="1:18" x14ac:dyDescent="0.25">
      <c r="A379" t="s">
        <v>4588</v>
      </c>
      <c r="B379" s="3" t="s">
        <v>777</v>
      </c>
      <c r="C379" t="s">
        <v>778</v>
      </c>
      <c r="D379" t="str">
        <f t="shared" si="34"/>
        <v>100% Virgin wool (organic), villafliis</v>
      </c>
      <c r="E379" t="str">
        <f t="shared" si="36"/>
        <v>jasper mélange  (052E )</v>
      </c>
      <c r="F379" s="1" t="s">
        <v>678</v>
      </c>
      <c r="G379" s="1" t="s">
        <v>679</v>
      </c>
      <c r="H379" s="3" t="s">
        <v>4514</v>
      </c>
      <c r="I379" s="2">
        <v>4046304298091</v>
      </c>
      <c r="J379" s="21">
        <v>11.1</v>
      </c>
      <c r="L379" s="63">
        <f t="shared" si="35"/>
        <v>26.650000000000002</v>
      </c>
      <c r="M379" t="s">
        <v>52</v>
      </c>
      <c r="P379" s="15">
        <f t="shared" si="39"/>
        <v>17.322500000000002</v>
      </c>
      <c r="Q379" s="5">
        <f t="shared" si="37"/>
        <v>0</v>
      </c>
      <c r="R379" s="21">
        <f t="shared" si="38"/>
        <v>6.2225000000000019</v>
      </c>
    </row>
    <row r="380" spans="1:18" x14ac:dyDescent="0.25">
      <c r="A380" t="s">
        <v>4588</v>
      </c>
      <c r="B380" s="3" t="s">
        <v>779</v>
      </c>
      <c r="C380" t="s">
        <v>780</v>
      </c>
      <c r="D380" t="str">
        <f t="shared" ref="D380:D443" si="40">M380&amp;", "&amp;"villafliis"</f>
        <v>100% Virgin wool (organic), villafliis</v>
      </c>
      <c r="E380" t="str">
        <f t="shared" si="36"/>
        <v>jasper mélange  (052E )</v>
      </c>
      <c r="F380" s="1" t="s">
        <v>678</v>
      </c>
      <c r="G380" s="1" t="s">
        <v>679</v>
      </c>
      <c r="H380" s="3" t="s">
        <v>4515</v>
      </c>
      <c r="I380" s="2">
        <v>4046304298107</v>
      </c>
      <c r="J380" s="21">
        <v>11.5</v>
      </c>
      <c r="L380" s="63">
        <f t="shared" si="35"/>
        <v>27.6</v>
      </c>
      <c r="M380" t="s">
        <v>52</v>
      </c>
      <c r="P380" s="15">
        <f t="shared" si="39"/>
        <v>17.940000000000001</v>
      </c>
      <c r="Q380" s="5">
        <f t="shared" si="37"/>
        <v>0</v>
      </c>
      <c r="R380" s="21">
        <f t="shared" si="38"/>
        <v>6.4400000000000013</v>
      </c>
    </row>
    <row r="381" spans="1:18" x14ac:dyDescent="0.25">
      <c r="A381" t="s">
        <v>4588</v>
      </c>
      <c r="B381" s="3" t="s">
        <v>781</v>
      </c>
      <c r="C381" t="s">
        <v>782</v>
      </c>
      <c r="D381" t="str">
        <f t="shared" si="40"/>
        <v>100% Virgin wool (organic), villafliis</v>
      </c>
      <c r="E381" t="str">
        <f t="shared" si="36"/>
        <v>walnut mélange  (75 )</v>
      </c>
      <c r="F381" s="1">
        <v>75</v>
      </c>
      <c r="G381" s="1" t="s">
        <v>518</v>
      </c>
      <c r="H381" s="3" t="s">
        <v>4514</v>
      </c>
      <c r="I381" s="2">
        <v>4046304232576</v>
      </c>
      <c r="J381" s="21">
        <v>11.1</v>
      </c>
      <c r="L381" s="63">
        <f t="shared" si="35"/>
        <v>26.650000000000002</v>
      </c>
      <c r="M381" t="s">
        <v>52</v>
      </c>
      <c r="P381" s="15">
        <f t="shared" si="39"/>
        <v>17.322500000000002</v>
      </c>
      <c r="Q381" s="5">
        <f t="shared" si="37"/>
        <v>0</v>
      </c>
      <c r="R381" s="21">
        <f t="shared" si="38"/>
        <v>6.2225000000000019</v>
      </c>
    </row>
    <row r="382" spans="1:18" x14ac:dyDescent="0.25">
      <c r="A382" t="s">
        <v>4588</v>
      </c>
      <c r="B382" s="3" t="s">
        <v>783</v>
      </c>
      <c r="C382" t="s">
        <v>784</v>
      </c>
      <c r="D382" t="str">
        <f t="shared" si="40"/>
        <v>100% Virgin wool (organic), villafliis</v>
      </c>
      <c r="E382" t="str">
        <f t="shared" si="36"/>
        <v>walnut mélange  (75 )</v>
      </c>
      <c r="F382" s="1">
        <v>75</v>
      </c>
      <c r="G382" s="1" t="s">
        <v>518</v>
      </c>
      <c r="H382" s="3" t="s">
        <v>4515</v>
      </c>
      <c r="I382" s="2">
        <v>4046304232583</v>
      </c>
      <c r="J382" s="21">
        <v>11.5</v>
      </c>
      <c r="L382" s="63">
        <f t="shared" si="35"/>
        <v>27.6</v>
      </c>
      <c r="M382" t="s">
        <v>52</v>
      </c>
      <c r="P382" s="15">
        <f t="shared" si="39"/>
        <v>17.940000000000001</v>
      </c>
      <c r="Q382" s="5">
        <f t="shared" si="37"/>
        <v>0</v>
      </c>
      <c r="R382" s="21">
        <f t="shared" si="38"/>
        <v>6.4400000000000013</v>
      </c>
    </row>
    <row r="383" spans="1:18" x14ac:dyDescent="0.25">
      <c r="A383" t="s">
        <v>4588</v>
      </c>
      <c r="B383" s="3" t="s">
        <v>785</v>
      </c>
      <c r="C383" t="s">
        <v>786</v>
      </c>
      <c r="D383" t="str">
        <f t="shared" si="40"/>
        <v>100% Virgin wool (organic), villafliis</v>
      </c>
      <c r="E383" t="str">
        <f t="shared" si="36"/>
        <v>cinnamon mélange  (079E )</v>
      </c>
      <c r="F383" s="1" t="s">
        <v>696</v>
      </c>
      <c r="G383" s="1" t="s">
        <v>697</v>
      </c>
      <c r="H383" s="3" t="s">
        <v>4514</v>
      </c>
      <c r="I383" s="2">
        <v>4046304268735</v>
      </c>
      <c r="J383" s="21">
        <v>11.1</v>
      </c>
      <c r="L383" s="63">
        <f t="shared" si="35"/>
        <v>26.650000000000002</v>
      </c>
      <c r="M383" t="s">
        <v>52</v>
      </c>
      <c r="P383" s="15">
        <f t="shared" si="39"/>
        <v>17.322500000000002</v>
      </c>
      <c r="Q383" s="5">
        <f t="shared" si="37"/>
        <v>0</v>
      </c>
      <c r="R383" s="21">
        <f t="shared" si="38"/>
        <v>6.2225000000000019</v>
      </c>
    </row>
    <row r="384" spans="1:18" x14ac:dyDescent="0.25">
      <c r="A384" t="s">
        <v>4588</v>
      </c>
      <c r="B384" s="3" t="s">
        <v>787</v>
      </c>
      <c r="C384" t="s">
        <v>788</v>
      </c>
      <c r="D384" t="str">
        <f t="shared" si="40"/>
        <v>100% Virgin wool (organic), villafliis</v>
      </c>
      <c r="E384" t="str">
        <f t="shared" si="36"/>
        <v>cinnamon mélange  (079E )</v>
      </c>
      <c r="F384" s="1" t="s">
        <v>696</v>
      </c>
      <c r="G384" s="1" t="s">
        <v>697</v>
      </c>
      <c r="H384" s="3" t="s">
        <v>4515</v>
      </c>
      <c r="I384" s="2">
        <v>4046304268742</v>
      </c>
      <c r="J384" s="21">
        <v>11.5</v>
      </c>
      <c r="L384" s="63">
        <f t="shared" si="35"/>
        <v>27.6</v>
      </c>
      <c r="M384" t="s">
        <v>52</v>
      </c>
      <c r="P384" s="15">
        <f t="shared" si="39"/>
        <v>17.940000000000001</v>
      </c>
      <c r="Q384" s="5">
        <f t="shared" si="37"/>
        <v>0</v>
      </c>
      <c r="R384" s="21">
        <f t="shared" si="38"/>
        <v>6.4400000000000013</v>
      </c>
    </row>
    <row r="385" spans="1:18" x14ac:dyDescent="0.25">
      <c r="A385" t="s">
        <v>4588</v>
      </c>
      <c r="B385" s="3" t="s">
        <v>789</v>
      </c>
      <c r="C385" t="s">
        <v>790</v>
      </c>
      <c r="D385" t="str">
        <f t="shared" si="40"/>
        <v>100% Virgin wool (organic), villafliis</v>
      </c>
      <c r="E385" t="str">
        <f t="shared" si="36"/>
        <v>blue mélange  (80 )</v>
      </c>
      <c r="F385" s="1">
        <v>80</v>
      </c>
      <c r="G385" s="1" t="s">
        <v>88</v>
      </c>
      <c r="H385" s="3" t="s">
        <v>4514</v>
      </c>
      <c r="I385" s="2">
        <v>4046304185445</v>
      </c>
      <c r="J385" s="21">
        <v>11.1</v>
      </c>
      <c r="L385" s="63">
        <f t="shared" si="35"/>
        <v>26.650000000000002</v>
      </c>
      <c r="M385" t="s">
        <v>52</v>
      </c>
      <c r="P385" s="15">
        <f t="shared" si="39"/>
        <v>17.322500000000002</v>
      </c>
      <c r="Q385" s="5">
        <f t="shared" si="37"/>
        <v>0</v>
      </c>
      <c r="R385" s="21">
        <f t="shared" si="38"/>
        <v>6.2225000000000019</v>
      </c>
    </row>
    <row r="386" spans="1:18" x14ac:dyDescent="0.25">
      <c r="A386" t="s">
        <v>4588</v>
      </c>
      <c r="B386" s="3" t="s">
        <v>791</v>
      </c>
      <c r="C386" t="s">
        <v>792</v>
      </c>
      <c r="D386" t="str">
        <f t="shared" si="40"/>
        <v>100% Virgin wool (organic), villafliis</v>
      </c>
      <c r="E386" t="str">
        <f t="shared" si="36"/>
        <v>blue mélange  (80 )</v>
      </c>
      <c r="F386" s="1">
        <v>80</v>
      </c>
      <c r="G386" s="1" t="s">
        <v>88</v>
      </c>
      <c r="H386" s="3" t="s">
        <v>4515</v>
      </c>
      <c r="I386" s="2">
        <v>4046304185452</v>
      </c>
      <c r="J386" s="21">
        <v>11.5</v>
      </c>
      <c r="L386" s="63">
        <f t="shared" si="35"/>
        <v>27.6</v>
      </c>
      <c r="M386" t="s">
        <v>52</v>
      </c>
      <c r="P386" s="15">
        <f t="shared" si="39"/>
        <v>17.940000000000001</v>
      </c>
      <c r="Q386" s="5">
        <f t="shared" si="37"/>
        <v>0</v>
      </c>
      <c r="R386" s="21">
        <f t="shared" si="38"/>
        <v>6.4400000000000013</v>
      </c>
    </row>
    <row r="387" spans="1:18" x14ac:dyDescent="0.25">
      <c r="A387" t="s">
        <v>4588</v>
      </c>
      <c r="B387" s="3" t="s">
        <v>793</v>
      </c>
      <c r="C387" t="s">
        <v>794</v>
      </c>
      <c r="D387" t="str">
        <f t="shared" si="40"/>
        <v>100% Virgin wool (organic), villafliis</v>
      </c>
      <c r="E387" t="str">
        <f t="shared" si="36"/>
        <v>sand mélange  (087E )</v>
      </c>
      <c r="F387" s="1" t="s">
        <v>710</v>
      </c>
      <c r="G387" s="1" t="s">
        <v>711</v>
      </c>
      <c r="H387" s="3" t="s">
        <v>4514</v>
      </c>
      <c r="I387" s="2">
        <v>4046304298350</v>
      </c>
      <c r="J387" s="21">
        <v>11.1</v>
      </c>
      <c r="L387" s="63">
        <f t="shared" si="35"/>
        <v>26.650000000000002</v>
      </c>
      <c r="M387" t="s">
        <v>52</v>
      </c>
      <c r="P387" s="15">
        <f t="shared" si="39"/>
        <v>17.322500000000002</v>
      </c>
      <c r="Q387" s="5">
        <f t="shared" si="37"/>
        <v>0</v>
      </c>
      <c r="R387" s="21">
        <f t="shared" si="38"/>
        <v>6.2225000000000019</v>
      </c>
    </row>
    <row r="388" spans="1:18" x14ac:dyDescent="0.25">
      <c r="A388" t="s">
        <v>4588</v>
      </c>
      <c r="B388" s="3" t="s">
        <v>795</v>
      </c>
      <c r="C388" t="s">
        <v>796</v>
      </c>
      <c r="D388" t="str">
        <f t="shared" si="40"/>
        <v>100% Virgin wool (organic), villafliis</v>
      </c>
      <c r="E388" t="str">
        <f t="shared" si="36"/>
        <v>sand mélange  (087E )</v>
      </c>
      <c r="F388" s="1" t="s">
        <v>710</v>
      </c>
      <c r="G388" s="1" t="s">
        <v>711</v>
      </c>
      <c r="H388" s="3" t="s">
        <v>4515</v>
      </c>
      <c r="I388" s="2">
        <v>4046304298367</v>
      </c>
      <c r="J388" s="21">
        <v>11.5</v>
      </c>
      <c r="L388" s="63">
        <f t="shared" si="35"/>
        <v>27.6</v>
      </c>
      <c r="M388" t="s">
        <v>52</v>
      </c>
      <c r="P388" s="15">
        <f t="shared" si="39"/>
        <v>17.940000000000001</v>
      </c>
      <c r="Q388" s="5">
        <f t="shared" si="37"/>
        <v>0</v>
      </c>
      <c r="R388" s="21">
        <f t="shared" si="38"/>
        <v>6.4400000000000013</v>
      </c>
    </row>
    <row r="389" spans="1:18" x14ac:dyDescent="0.25">
      <c r="A389" t="s">
        <v>4588</v>
      </c>
      <c r="B389" s="3" t="s">
        <v>797</v>
      </c>
      <c r="C389" t="s">
        <v>798</v>
      </c>
      <c r="D389" t="str">
        <f t="shared" si="40"/>
        <v>100% Virgin wool (organic), villafliis</v>
      </c>
      <c r="E389" t="str">
        <f t="shared" si="36"/>
        <v>light grey mélange  (91 )</v>
      </c>
      <c r="F389" s="1">
        <v>91</v>
      </c>
      <c r="G389" s="1" t="s">
        <v>523</v>
      </c>
      <c r="H389" s="3" t="s">
        <v>4514</v>
      </c>
      <c r="I389" s="2">
        <v>4046304168462</v>
      </c>
      <c r="J389" s="21">
        <v>11.1</v>
      </c>
      <c r="L389" s="63">
        <f t="shared" ref="L389:L452" si="41">ROUND((J389*2.4)/50,3)*50</f>
        <v>26.650000000000002</v>
      </c>
      <c r="M389" t="s">
        <v>52</v>
      </c>
      <c r="P389" s="15">
        <f t="shared" si="39"/>
        <v>17.322500000000002</v>
      </c>
      <c r="Q389" s="5">
        <f t="shared" si="37"/>
        <v>0</v>
      </c>
      <c r="R389" s="21">
        <f t="shared" si="38"/>
        <v>6.2225000000000019</v>
      </c>
    </row>
    <row r="390" spans="1:18" x14ac:dyDescent="0.25">
      <c r="A390" t="s">
        <v>4588</v>
      </c>
      <c r="B390" s="3" t="s">
        <v>799</v>
      </c>
      <c r="C390" t="s">
        <v>800</v>
      </c>
      <c r="D390" t="str">
        <f t="shared" si="40"/>
        <v>100% Virgin wool (organic), villafliis</v>
      </c>
      <c r="E390" t="str">
        <f t="shared" ref="E390:E453" si="42">G390&amp;" "&amp;" (" &amp;F390&amp;" )"</f>
        <v>light grey mélange  (91 )</v>
      </c>
      <c r="F390" s="1">
        <v>91</v>
      </c>
      <c r="G390" s="1" t="s">
        <v>523</v>
      </c>
      <c r="H390" s="3" t="s">
        <v>4515</v>
      </c>
      <c r="I390" s="2">
        <v>4046304168479</v>
      </c>
      <c r="J390" s="21">
        <v>11.5</v>
      </c>
      <c r="L390" s="63">
        <f t="shared" si="41"/>
        <v>27.6</v>
      </c>
      <c r="M390" t="s">
        <v>52</v>
      </c>
      <c r="P390" s="15">
        <f t="shared" si="39"/>
        <v>17.940000000000001</v>
      </c>
      <c r="Q390" s="5">
        <f t="shared" ref="Q390:Q453" si="43">K390*P390</f>
        <v>0</v>
      </c>
      <c r="R390" s="21">
        <f t="shared" ref="R390:R453" si="44">P390-J390</f>
        <v>6.4400000000000013</v>
      </c>
    </row>
    <row r="391" spans="1:18" x14ac:dyDescent="0.25">
      <c r="A391" t="s">
        <v>4588</v>
      </c>
      <c r="B391" s="3" t="s">
        <v>801</v>
      </c>
      <c r="C391" t="s">
        <v>802</v>
      </c>
      <c r="D391" t="str">
        <f t="shared" si="40"/>
        <v>100% Virgin wool (organic), villafliis</v>
      </c>
      <c r="E391" t="str">
        <f t="shared" si="42"/>
        <v>natural  (1 )</v>
      </c>
      <c r="F391" s="1">
        <v>1</v>
      </c>
      <c r="G391" s="1" t="s">
        <v>6</v>
      </c>
      <c r="H391" s="3" t="s">
        <v>4512</v>
      </c>
      <c r="I391" s="2">
        <v>4046304024751</v>
      </c>
      <c r="J391" s="21">
        <v>26.3</v>
      </c>
      <c r="L391" s="63">
        <f t="shared" si="41"/>
        <v>63.1</v>
      </c>
      <c r="M391" t="s">
        <v>52</v>
      </c>
      <c r="P391" s="15">
        <f t="shared" si="39"/>
        <v>41.015000000000001</v>
      </c>
      <c r="Q391" s="5">
        <f t="shared" si="43"/>
        <v>0</v>
      </c>
      <c r="R391" s="21">
        <f t="shared" si="44"/>
        <v>14.715</v>
      </c>
    </row>
    <row r="392" spans="1:18" x14ac:dyDescent="0.25">
      <c r="A392" t="s">
        <v>4588</v>
      </c>
      <c r="B392" s="3" t="s">
        <v>803</v>
      </c>
      <c r="C392" t="s">
        <v>804</v>
      </c>
      <c r="D392" t="str">
        <f t="shared" si="40"/>
        <v>100% Virgin wool (organic), villafliis</v>
      </c>
      <c r="E392" t="str">
        <f t="shared" si="42"/>
        <v>natural  (1 )</v>
      </c>
      <c r="F392" s="1">
        <v>1</v>
      </c>
      <c r="G392" s="1" t="s">
        <v>6</v>
      </c>
      <c r="H392" s="3" t="s">
        <v>4513</v>
      </c>
      <c r="I392" s="2">
        <v>4046304024768</v>
      </c>
      <c r="J392" s="21">
        <v>28.9</v>
      </c>
      <c r="L392" s="63">
        <f t="shared" si="41"/>
        <v>69.349999999999994</v>
      </c>
      <c r="M392" t="s">
        <v>52</v>
      </c>
      <c r="P392" s="15">
        <f t="shared" si="39"/>
        <v>45.077500000000001</v>
      </c>
      <c r="Q392" s="5">
        <f t="shared" si="43"/>
        <v>0</v>
      </c>
      <c r="R392" s="21">
        <f t="shared" si="44"/>
        <v>16.177500000000002</v>
      </c>
    </row>
    <row r="393" spans="1:18" x14ac:dyDescent="0.25">
      <c r="A393" t="s">
        <v>4588</v>
      </c>
      <c r="B393" s="3" t="s">
        <v>805</v>
      </c>
      <c r="C393" t="s">
        <v>806</v>
      </c>
      <c r="D393" t="str">
        <f t="shared" si="40"/>
        <v>100% Virgin wool (organic), villafliis</v>
      </c>
      <c r="E393" t="str">
        <f t="shared" si="42"/>
        <v>saffron mélange  (018E )</v>
      </c>
      <c r="F393" s="1" t="s">
        <v>50</v>
      </c>
      <c r="G393" s="1" t="s">
        <v>51</v>
      </c>
      <c r="H393" s="3" t="s">
        <v>4517</v>
      </c>
      <c r="I393" s="2">
        <v>4046304286869</v>
      </c>
      <c r="J393" s="21">
        <v>41.8</v>
      </c>
      <c r="L393" s="63">
        <f t="shared" si="41"/>
        <v>100.29999999999998</v>
      </c>
      <c r="M393" t="s">
        <v>52</v>
      </c>
      <c r="P393" s="15">
        <f t="shared" si="39"/>
        <v>65.194999999999993</v>
      </c>
      <c r="Q393" s="5">
        <f t="shared" si="43"/>
        <v>0</v>
      </c>
      <c r="R393" s="21">
        <f t="shared" si="44"/>
        <v>23.394999999999996</v>
      </c>
    </row>
    <row r="394" spans="1:18" x14ac:dyDescent="0.25">
      <c r="A394" t="s">
        <v>4588</v>
      </c>
      <c r="B394" s="3" t="s">
        <v>807</v>
      </c>
      <c r="C394" t="s">
        <v>808</v>
      </c>
      <c r="D394" t="str">
        <f t="shared" si="40"/>
        <v>100% Virgin wool (organic), villafliis</v>
      </c>
      <c r="E394" t="str">
        <f t="shared" si="42"/>
        <v>saffron mélange  (018E )</v>
      </c>
      <c r="F394" s="1" t="s">
        <v>50</v>
      </c>
      <c r="G394" s="1" t="s">
        <v>51</v>
      </c>
      <c r="H394" s="3" t="s">
        <v>4512</v>
      </c>
      <c r="I394" s="2">
        <v>4046304226995</v>
      </c>
      <c r="J394" s="21">
        <v>27.8</v>
      </c>
      <c r="L394" s="63">
        <f t="shared" si="41"/>
        <v>66.7</v>
      </c>
      <c r="M394" t="s">
        <v>52</v>
      </c>
      <c r="P394" s="15">
        <f t="shared" si="39"/>
        <v>43.355000000000004</v>
      </c>
      <c r="Q394" s="5">
        <f t="shared" si="43"/>
        <v>0</v>
      </c>
      <c r="R394" s="21">
        <f t="shared" si="44"/>
        <v>15.555000000000003</v>
      </c>
    </row>
    <row r="395" spans="1:18" x14ac:dyDescent="0.25">
      <c r="A395" t="s">
        <v>4588</v>
      </c>
      <c r="B395" s="3" t="s">
        <v>809</v>
      </c>
      <c r="C395" t="s">
        <v>810</v>
      </c>
      <c r="D395" t="str">
        <f t="shared" si="40"/>
        <v>100% Virgin wool (organic), villafliis</v>
      </c>
      <c r="E395" t="str">
        <f t="shared" si="42"/>
        <v>saffron mélange  (018E )</v>
      </c>
      <c r="F395" s="1" t="s">
        <v>50</v>
      </c>
      <c r="G395" s="1" t="s">
        <v>51</v>
      </c>
      <c r="H395" s="3" t="s">
        <v>4513</v>
      </c>
      <c r="I395" s="2">
        <v>4046304227008</v>
      </c>
      <c r="J395" s="21">
        <v>30.8</v>
      </c>
      <c r="L395" s="63">
        <f t="shared" si="41"/>
        <v>73.900000000000006</v>
      </c>
      <c r="M395" t="s">
        <v>52</v>
      </c>
      <c r="P395" s="15">
        <f t="shared" si="39"/>
        <v>48.035000000000004</v>
      </c>
      <c r="Q395" s="5">
        <f t="shared" si="43"/>
        <v>0</v>
      </c>
      <c r="R395" s="21">
        <f t="shared" si="44"/>
        <v>17.235000000000003</v>
      </c>
    </row>
    <row r="396" spans="1:18" x14ac:dyDescent="0.25">
      <c r="A396" t="s">
        <v>4588</v>
      </c>
      <c r="B396" s="3" t="s">
        <v>811</v>
      </c>
      <c r="C396" t="s">
        <v>812</v>
      </c>
      <c r="D396" t="str">
        <f t="shared" si="40"/>
        <v>100% Virgin wool (organic), villafliis</v>
      </c>
      <c r="E396" t="str">
        <f t="shared" si="42"/>
        <v>saffron mélange  (018E )</v>
      </c>
      <c r="F396" s="1" t="s">
        <v>50</v>
      </c>
      <c r="G396" s="1" t="s">
        <v>51</v>
      </c>
      <c r="H396" s="3" t="s">
        <v>4514</v>
      </c>
      <c r="I396" s="2">
        <v>4046304227015</v>
      </c>
      <c r="J396" s="21">
        <v>33.799999999999997</v>
      </c>
      <c r="L396" s="63">
        <f t="shared" si="41"/>
        <v>81.100000000000009</v>
      </c>
      <c r="M396" t="s">
        <v>52</v>
      </c>
      <c r="P396" s="15">
        <f t="shared" si="39"/>
        <v>52.715000000000011</v>
      </c>
      <c r="Q396" s="5">
        <f t="shared" si="43"/>
        <v>0</v>
      </c>
      <c r="R396" s="21">
        <f t="shared" si="44"/>
        <v>18.915000000000013</v>
      </c>
    </row>
    <row r="397" spans="1:18" x14ac:dyDescent="0.25">
      <c r="A397" t="s">
        <v>4588</v>
      </c>
      <c r="B397" s="3" t="s">
        <v>813</v>
      </c>
      <c r="C397" t="s">
        <v>814</v>
      </c>
      <c r="D397" t="str">
        <f t="shared" si="40"/>
        <v>100% Virgin wool (organic), villafliis</v>
      </c>
      <c r="E397" t="str">
        <f t="shared" si="42"/>
        <v>saffron mélange  (018E )</v>
      </c>
      <c r="F397" s="1" t="s">
        <v>50</v>
      </c>
      <c r="G397" s="1" t="s">
        <v>51</v>
      </c>
      <c r="H397" s="3" t="s">
        <v>4515</v>
      </c>
      <c r="I397" s="2">
        <v>4046304227022</v>
      </c>
      <c r="J397" s="21">
        <v>36.799999999999997</v>
      </c>
      <c r="L397" s="63">
        <f t="shared" si="41"/>
        <v>88.3</v>
      </c>
      <c r="M397" t="s">
        <v>52</v>
      </c>
      <c r="P397" s="15">
        <f t="shared" si="39"/>
        <v>57.395000000000003</v>
      </c>
      <c r="Q397" s="5">
        <f t="shared" si="43"/>
        <v>0</v>
      </c>
      <c r="R397" s="21">
        <f t="shared" si="44"/>
        <v>20.595000000000006</v>
      </c>
    </row>
    <row r="398" spans="1:18" x14ac:dyDescent="0.25">
      <c r="A398" t="s">
        <v>4588</v>
      </c>
      <c r="B398" s="3" t="s">
        <v>815</v>
      </c>
      <c r="C398" t="s">
        <v>816</v>
      </c>
      <c r="D398" t="str">
        <f t="shared" si="40"/>
        <v>100% Virgin wool (organic), villafliis</v>
      </c>
      <c r="E398" t="str">
        <f t="shared" si="42"/>
        <v>saffron mélange  (018E )</v>
      </c>
      <c r="F398" s="1" t="s">
        <v>50</v>
      </c>
      <c r="G398" s="1" t="s">
        <v>51</v>
      </c>
      <c r="H398" s="3" t="s">
        <v>4516</v>
      </c>
      <c r="I398" s="2">
        <v>4046304286852</v>
      </c>
      <c r="J398" s="21">
        <v>38.799999999999997</v>
      </c>
      <c r="L398" s="63">
        <f t="shared" si="41"/>
        <v>93.100000000000009</v>
      </c>
      <c r="M398" t="s">
        <v>52</v>
      </c>
      <c r="P398" s="15">
        <f t="shared" si="39"/>
        <v>60.515000000000008</v>
      </c>
      <c r="Q398" s="5">
        <f t="shared" si="43"/>
        <v>0</v>
      </c>
      <c r="R398" s="21">
        <f t="shared" si="44"/>
        <v>21.715000000000011</v>
      </c>
    </row>
    <row r="399" spans="1:18" x14ac:dyDescent="0.25">
      <c r="A399" t="s">
        <v>4588</v>
      </c>
      <c r="B399" s="3" t="s">
        <v>817</v>
      </c>
      <c r="C399" t="s">
        <v>818</v>
      </c>
      <c r="D399" t="str">
        <f t="shared" si="40"/>
        <v>100% Virgin wool (organic), villafliis</v>
      </c>
      <c r="E399" t="str">
        <f t="shared" si="42"/>
        <v>reed mélange  (044E )</v>
      </c>
      <c r="F399" s="1" t="s">
        <v>658</v>
      </c>
      <c r="G399" s="1" t="s">
        <v>659</v>
      </c>
      <c r="H399" s="3" t="s">
        <v>4517</v>
      </c>
      <c r="I399" s="2">
        <v>4046304286883</v>
      </c>
      <c r="J399" s="21">
        <v>41.8</v>
      </c>
      <c r="L399" s="63">
        <f t="shared" si="41"/>
        <v>100.29999999999998</v>
      </c>
      <c r="M399" t="s">
        <v>52</v>
      </c>
      <c r="P399" s="15">
        <f t="shared" si="39"/>
        <v>65.194999999999993</v>
      </c>
      <c r="Q399" s="5">
        <f t="shared" si="43"/>
        <v>0</v>
      </c>
      <c r="R399" s="21">
        <f t="shared" si="44"/>
        <v>23.394999999999996</v>
      </c>
    </row>
    <row r="400" spans="1:18" x14ac:dyDescent="0.25">
      <c r="A400" t="s">
        <v>4588</v>
      </c>
      <c r="B400" s="3" t="s">
        <v>819</v>
      </c>
      <c r="C400" t="s">
        <v>820</v>
      </c>
      <c r="D400" t="str">
        <f t="shared" si="40"/>
        <v>100% Virgin wool (organic), villafliis</v>
      </c>
      <c r="E400" t="str">
        <f t="shared" si="42"/>
        <v>reed mélange  (044E )</v>
      </c>
      <c r="F400" s="1" t="s">
        <v>658</v>
      </c>
      <c r="G400" s="1" t="s">
        <v>659</v>
      </c>
      <c r="H400" s="3" t="s">
        <v>4512</v>
      </c>
      <c r="I400" s="2">
        <v>4046304268759</v>
      </c>
      <c r="J400" s="21">
        <v>27.8</v>
      </c>
      <c r="L400" s="63">
        <f t="shared" si="41"/>
        <v>66.7</v>
      </c>
      <c r="M400" t="s">
        <v>52</v>
      </c>
      <c r="P400" s="15">
        <f t="shared" si="39"/>
        <v>43.355000000000004</v>
      </c>
      <c r="Q400" s="5">
        <f t="shared" si="43"/>
        <v>0</v>
      </c>
      <c r="R400" s="21">
        <f t="shared" si="44"/>
        <v>15.555000000000003</v>
      </c>
    </row>
    <row r="401" spans="1:18" x14ac:dyDescent="0.25">
      <c r="A401" t="s">
        <v>4588</v>
      </c>
      <c r="B401" s="3" t="s">
        <v>821</v>
      </c>
      <c r="C401" t="s">
        <v>822</v>
      </c>
      <c r="D401" t="str">
        <f t="shared" si="40"/>
        <v>100% Virgin wool (organic), villafliis</v>
      </c>
      <c r="E401" t="str">
        <f t="shared" si="42"/>
        <v>reed mélange  (044E )</v>
      </c>
      <c r="F401" s="1" t="s">
        <v>658</v>
      </c>
      <c r="G401" s="1" t="s">
        <v>659</v>
      </c>
      <c r="H401" s="3" t="s">
        <v>4513</v>
      </c>
      <c r="I401" s="2">
        <v>4046304268766</v>
      </c>
      <c r="J401" s="21">
        <v>30.8</v>
      </c>
      <c r="L401" s="63">
        <f t="shared" si="41"/>
        <v>73.900000000000006</v>
      </c>
      <c r="M401" t="s">
        <v>52</v>
      </c>
      <c r="P401" s="15">
        <f t="shared" si="39"/>
        <v>48.035000000000004</v>
      </c>
      <c r="Q401" s="5">
        <f t="shared" si="43"/>
        <v>0</v>
      </c>
      <c r="R401" s="21">
        <f t="shared" si="44"/>
        <v>17.235000000000003</v>
      </c>
    </row>
    <row r="402" spans="1:18" x14ac:dyDescent="0.25">
      <c r="A402" t="s">
        <v>4588</v>
      </c>
      <c r="B402" s="3" t="s">
        <v>823</v>
      </c>
      <c r="C402" t="s">
        <v>824</v>
      </c>
      <c r="D402" t="str">
        <f t="shared" si="40"/>
        <v>100% Virgin wool (organic), villafliis</v>
      </c>
      <c r="E402" t="str">
        <f t="shared" si="42"/>
        <v>reed mélange  (044E )</v>
      </c>
      <c r="F402" s="1" t="s">
        <v>658</v>
      </c>
      <c r="G402" s="1" t="s">
        <v>659</v>
      </c>
      <c r="H402" s="3" t="s">
        <v>4514</v>
      </c>
      <c r="I402" s="2">
        <v>4046304268773</v>
      </c>
      <c r="J402" s="21">
        <v>33.799999999999997</v>
      </c>
      <c r="L402" s="63">
        <f t="shared" si="41"/>
        <v>81.100000000000009</v>
      </c>
      <c r="M402" t="s">
        <v>52</v>
      </c>
      <c r="P402" s="15">
        <f t="shared" si="39"/>
        <v>52.715000000000011</v>
      </c>
      <c r="Q402" s="5">
        <f t="shared" si="43"/>
        <v>0</v>
      </c>
      <c r="R402" s="21">
        <f t="shared" si="44"/>
        <v>18.915000000000013</v>
      </c>
    </row>
    <row r="403" spans="1:18" x14ac:dyDescent="0.25">
      <c r="A403" t="s">
        <v>4588</v>
      </c>
      <c r="B403" s="3" t="s">
        <v>825</v>
      </c>
      <c r="C403" t="s">
        <v>826</v>
      </c>
      <c r="D403" t="str">
        <f t="shared" si="40"/>
        <v>100% Virgin wool (organic), villafliis</v>
      </c>
      <c r="E403" t="str">
        <f t="shared" si="42"/>
        <v>reed mélange  (044E )</v>
      </c>
      <c r="F403" s="1" t="s">
        <v>658</v>
      </c>
      <c r="G403" s="1" t="s">
        <v>659</v>
      </c>
      <c r="H403" s="3" t="s">
        <v>4515</v>
      </c>
      <c r="I403" s="2">
        <v>4046304268780</v>
      </c>
      <c r="J403" s="21">
        <v>36.799999999999997</v>
      </c>
      <c r="L403" s="63">
        <f t="shared" si="41"/>
        <v>88.3</v>
      </c>
      <c r="M403" t="s">
        <v>52</v>
      </c>
      <c r="P403" s="15">
        <f t="shared" si="39"/>
        <v>57.395000000000003</v>
      </c>
      <c r="Q403" s="5">
        <f t="shared" si="43"/>
        <v>0</v>
      </c>
      <c r="R403" s="21">
        <f t="shared" si="44"/>
        <v>20.595000000000006</v>
      </c>
    </row>
    <row r="404" spans="1:18" x14ac:dyDescent="0.25">
      <c r="A404" t="s">
        <v>4588</v>
      </c>
      <c r="B404" s="3" t="s">
        <v>827</v>
      </c>
      <c r="C404" t="s">
        <v>828</v>
      </c>
      <c r="D404" t="str">
        <f t="shared" si="40"/>
        <v>100% Virgin wool (organic), villafliis</v>
      </c>
      <c r="E404" t="str">
        <f t="shared" si="42"/>
        <v>reed mélange  (044E )</v>
      </c>
      <c r="F404" s="1" t="s">
        <v>658</v>
      </c>
      <c r="G404" s="1" t="s">
        <v>659</v>
      </c>
      <c r="H404" s="3" t="s">
        <v>4516</v>
      </c>
      <c r="I404" s="2">
        <v>4046304286876</v>
      </c>
      <c r="J404" s="21">
        <v>38.799999999999997</v>
      </c>
      <c r="L404" s="63">
        <f t="shared" si="41"/>
        <v>93.100000000000009</v>
      </c>
      <c r="M404" t="s">
        <v>52</v>
      </c>
      <c r="P404" s="15">
        <f t="shared" si="39"/>
        <v>60.515000000000008</v>
      </c>
      <c r="Q404" s="5">
        <f t="shared" si="43"/>
        <v>0</v>
      </c>
      <c r="R404" s="21">
        <f t="shared" si="44"/>
        <v>21.715000000000011</v>
      </c>
    </row>
    <row r="405" spans="1:18" x14ac:dyDescent="0.25">
      <c r="A405" t="s">
        <v>4588</v>
      </c>
      <c r="B405" s="3" t="s">
        <v>829</v>
      </c>
      <c r="C405" t="s">
        <v>830</v>
      </c>
      <c r="D405" t="str">
        <f t="shared" si="40"/>
        <v>100% Virgin wool (organic), villafliis</v>
      </c>
      <c r="E405" t="str">
        <f t="shared" si="42"/>
        <v>rosewood mélange  (051E )</v>
      </c>
      <c r="F405" s="1" t="s">
        <v>668</v>
      </c>
      <c r="G405" s="1" t="s">
        <v>669</v>
      </c>
      <c r="H405" s="3" t="s">
        <v>4517</v>
      </c>
      <c r="I405" s="2">
        <v>4046304286906</v>
      </c>
      <c r="J405" s="21">
        <v>41.8</v>
      </c>
      <c r="L405" s="63">
        <f t="shared" si="41"/>
        <v>100.29999999999998</v>
      </c>
      <c r="M405" t="s">
        <v>52</v>
      </c>
      <c r="P405" s="15">
        <f t="shared" si="39"/>
        <v>65.194999999999993</v>
      </c>
      <c r="Q405" s="5">
        <f t="shared" si="43"/>
        <v>0</v>
      </c>
      <c r="R405" s="21">
        <f t="shared" si="44"/>
        <v>23.394999999999996</v>
      </c>
    </row>
    <row r="406" spans="1:18" x14ac:dyDescent="0.25">
      <c r="A406" t="s">
        <v>4588</v>
      </c>
      <c r="B406" s="3" t="s">
        <v>831</v>
      </c>
      <c r="C406" t="s">
        <v>832</v>
      </c>
      <c r="D406" t="str">
        <f t="shared" si="40"/>
        <v>100% Virgin wool (organic), villafliis</v>
      </c>
      <c r="E406" t="str">
        <f t="shared" si="42"/>
        <v>rosewood mélange  (051E )</v>
      </c>
      <c r="F406" s="1" t="s">
        <v>668</v>
      </c>
      <c r="G406" s="1" t="s">
        <v>669</v>
      </c>
      <c r="H406" s="3" t="s">
        <v>4512</v>
      </c>
      <c r="I406" s="2">
        <v>4046304233900</v>
      </c>
      <c r="J406" s="21">
        <v>27.8</v>
      </c>
      <c r="L406" s="63">
        <f t="shared" si="41"/>
        <v>66.7</v>
      </c>
      <c r="M406" t="s">
        <v>52</v>
      </c>
      <c r="P406" s="15">
        <f t="shared" si="39"/>
        <v>43.355000000000004</v>
      </c>
      <c r="Q406" s="5">
        <f t="shared" si="43"/>
        <v>0</v>
      </c>
      <c r="R406" s="21">
        <f t="shared" si="44"/>
        <v>15.555000000000003</v>
      </c>
    </row>
    <row r="407" spans="1:18" x14ac:dyDescent="0.25">
      <c r="A407" t="s">
        <v>4588</v>
      </c>
      <c r="B407" s="3" t="s">
        <v>833</v>
      </c>
      <c r="C407" t="s">
        <v>834</v>
      </c>
      <c r="D407" t="str">
        <f t="shared" si="40"/>
        <v>100% Virgin wool (organic), villafliis</v>
      </c>
      <c r="E407" t="str">
        <f t="shared" si="42"/>
        <v>rosewood mélange  (051E )</v>
      </c>
      <c r="F407" s="1" t="s">
        <v>668</v>
      </c>
      <c r="G407" s="1" t="s">
        <v>669</v>
      </c>
      <c r="H407" s="3" t="s">
        <v>4513</v>
      </c>
      <c r="I407" s="2">
        <v>4046304233917</v>
      </c>
      <c r="J407" s="21">
        <v>30.8</v>
      </c>
      <c r="L407" s="63">
        <f t="shared" si="41"/>
        <v>73.900000000000006</v>
      </c>
      <c r="M407" t="s">
        <v>52</v>
      </c>
      <c r="P407" s="15">
        <f t="shared" si="39"/>
        <v>48.035000000000004</v>
      </c>
      <c r="Q407" s="5">
        <f t="shared" si="43"/>
        <v>0</v>
      </c>
      <c r="R407" s="21">
        <f t="shared" si="44"/>
        <v>17.235000000000003</v>
      </c>
    </row>
    <row r="408" spans="1:18" x14ac:dyDescent="0.25">
      <c r="A408" t="s">
        <v>4588</v>
      </c>
      <c r="B408" s="3" t="s">
        <v>835</v>
      </c>
      <c r="C408" t="s">
        <v>836</v>
      </c>
      <c r="D408" t="str">
        <f t="shared" si="40"/>
        <v>100% Virgin wool (organic), villafliis</v>
      </c>
      <c r="E408" t="str">
        <f t="shared" si="42"/>
        <v>rosewood mélange  (051E )</v>
      </c>
      <c r="F408" s="1" t="s">
        <v>668</v>
      </c>
      <c r="G408" s="1" t="s">
        <v>669</v>
      </c>
      <c r="H408" s="3" t="s">
        <v>4514</v>
      </c>
      <c r="I408" s="2">
        <v>4046304233924</v>
      </c>
      <c r="J408" s="21">
        <v>33.799999999999997</v>
      </c>
      <c r="L408" s="63">
        <f t="shared" si="41"/>
        <v>81.100000000000009</v>
      </c>
      <c r="M408" t="s">
        <v>52</v>
      </c>
      <c r="P408" s="15">
        <f t="shared" ref="P408:P471" si="45">L408*(1-$P$3)</f>
        <v>52.715000000000011</v>
      </c>
      <c r="Q408" s="5">
        <f t="shared" si="43"/>
        <v>0</v>
      </c>
      <c r="R408" s="21">
        <f t="shared" si="44"/>
        <v>18.915000000000013</v>
      </c>
    </row>
    <row r="409" spans="1:18" x14ac:dyDescent="0.25">
      <c r="A409" t="s">
        <v>4588</v>
      </c>
      <c r="B409" s="3" t="s">
        <v>837</v>
      </c>
      <c r="C409" t="s">
        <v>838</v>
      </c>
      <c r="D409" t="str">
        <f t="shared" si="40"/>
        <v>100% Virgin wool (organic), villafliis</v>
      </c>
      <c r="E409" t="str">
        <f t="shared" si="42"/>
        <v>rosewood mélange  (051E )</v>
      </c>
      <c r="F409" s="1" t="s">
        <v>668</v>
      </c>
      <c r="G409" s="1" t="s">
        <v>669</v>
      </c>
      <c r="H409" s="3" t="s">
        <v>4515</v>
      </c>
      <c r="I409" s="2">
        <v>4046304233931</v>
      </c>
      <c r="J409" s="21">
        <v>36.799999999999997</v>
      </c>
      <c r="L409" s="63">
        <f t="shared" si="41"/>
        <v>88.3</v>
      </c>
      <c r="M409" t="s">
        <v>52</v>
      </c>
      <c r="P409" s="15">
        <f t="shared" si="45"/>
        <v>57.395000000000003</v>
      </c>
      <c r="Q409" s="5">
        <f t="shared" si="43"/>
        <v>0</v>
      </c>
      <c r="R409" s="21">
        <f t="shared" si="44"/>
        <v>20.595000000000006</v>
      </c>
    </row>
    <row r="410" spans="1:18" x14ac:dyDescent="0.25">
      <c r="A410" t="s">
        <v>4588</v>
      </c>
      <c r="B410" s="3" t="s">
        <v>839</v>
      </c>
      <c r="C410" t="s">
        <v>840</v>
      </c>
      <c r="D410" t="str">
        <f t="shared" si="40"/>
        <v>100% Virgin wool (organic), villafliis</v>
      </c>
      <c r="E410" t="str">
        <f t="shared" si="42"/>
        <v>rosewood mélange  (051E )</v>
      </c>
      <c r="F410" s="1" t="s">
        <v>668</v>
      </c>
      <c r="G410" s="1" t="s">
        <v>669</v>
      </c>
      <c r="H410" s="3" t="s">
        <v>4516</v>
      </c>
      <c r="I410" s="2">
        <v>4046304286890</v>
      </c>
      <c r="J410" s="21">
        <v>38.799999999999997</v>
      </c>
      <c r="L410" s="63">
        <f t="shared" si="41"/>
        <v>93.100000000000009</v>
      </c>
      <c r="M410" t="s">
        <v>52</v>
      </c>
      <c r="P410" s="15">
        <f t="shared" si="45"/>
        <v>60.515000000000008</v>
      </c>
      <c r="Q410" s="5">
        <f t="shared" si="43"/>
        <v>0</v>
      </c>
      <c r="R410" s="21">
        <f t="shared" si="44"/>
        <v>21.715000000000011</v>
      </c>
    </row>
    <row r="411" spans="1:18" x14ac:dyDescent="0.25">
      <c r="A411" t="s">
        <v>4588</v>
      </c>
      <c r="B411" s="3" t="s">
        <v>841</v>
      </c>
      <c r="C411" t="s">
        <v>842</v>
      </c>
      <c r="D411" t="str">
        <f t="shared" si="40"/>
        <v>100% Virgin wool (organic), villafliis</v>
      </c>
      <c r="E411" t="str">
        <f t="shared" si="42"/>
        <v>jasper mélange  (052E )</v>
      </c>
      <c r="F411" s="1" t="s">
        <v>678</v>
      </c>
      <c r="G411" s="1" t="s">
        <v>679</v>
      </c>
      <c r="H411" s="3" t="s">
        <v>4517</v>
      </c>
      <c r="I411" s="2">
        <v>4046304298022</v>
      </c>
      <c r="J411" s="21">
        <v>41.8</v>
      </c>
      <c r="L411" s="63">
        <f t="shared" si="41"/>
        <v>100.29999999999998</v>
      </c>
      <c r="M411" t="s">
        <v>52</v>
      </c>
      <c r="P411" s="15">
        <f t="shared" si="45"/>
        <v>65.194999999999993</v>
      </c>
      <c r="Q411" s="5">
        <f t="shared" si="43"/>
        <v>0</v>
      </c>
      <c r="R411" s="21">
        <f t="shared" si="44"/>
        <v>23.394999999999996</v>
      </c>
    </row>
    <row r="412" spans="1:18" x14ac:dyDescent="0.25">
      <c r="A412" t="s">
        <v>4588</v>
      </c>
      <c r="B412" s="3" t="s">
        <v>843</v>
      </c>
      <c r="C412" t="s">
        <v>844</v>
      </c>
      <c r="D412" t="str">
        <f t="shared" si="40"/>
        <v>100% Virgin wool (organic), villafliis</v>
      </c>
      <c r="E412" t="str">
        <f t="shared" si="42"/>
        <v>jasper mélange  (052E )</v>
      </c>
      <c r="F412" s="1" t="s">
        <v>678</v>
      </c>
      <c r="G412" s="1" t="s">
        <v>679</v>
      </c>
      <c r="H412" s="3" t="s">
        <v>4512</v>
      </c>
      <c r="I412" s="2">
        <v>4046304297971</v>
      </c>
      <c r="J412" s="21">
        <v>27.8</v>
      </c>
      <c r="L412" s="63">
        <f t="shared" si="41"/>
        <v>66.7</v>
      </c>
      <c r="M412" t="s">
        <v>52</v>
      </c>
      <c r="P412" s="15">
        <f t="shared" si="45"/>
        <v>43.355000000000004</v>
      </c>
      <c r="Q412" s="5">
        <f t="shared" si="43"/>
        <v>0</v>
      </c>
      <c r="R412" s="21">
        <f t="shared" si="44"/>
        <v>15.555000000000003</v>
      </c>
    </row>
    <row r="413" spans="1:18" x14ac:dyDescent="0.25">
      <c r="A413" t="s">
        <v>4588</v>
      </c>
      <c r="B413" s="3" t="s">
        <v>845</v>
      </c>
      <c r="C413" t="s">
        <v>846</v>
      </c>
      <c r="D413" t="str">
        <f t="shared" si="40"/>
        <v>100% Virgin wool (organic), villafliis</v>
      </c>
      <c r="E413" t="str">
        <f t="shared" si="42"/>
        <v>jasper mélange  (052E )</v>
      </c>
      <c r="F413" s="1" t="s">
        <v>678</v>
      </c>
      <c r="G413" s="1" t="s">
        <v>679</v>
      </c>
      <c r="H413" s="3" t="s">
        <v>4513</v>
      </c>
      <c r="I413" s="2">
        <v>4046304297988</v>
      </c>
      <c r="J413" s="21">
        <v>30.8</v>
      </c>
      <c r="L413" s="63">
        <f t="shared" si="41"/>
        <v>73.900000000000006</v>
      </c>
      <c r="M413" t="s">
        <v>52</v>
      </c>
      <c r="P413" s="15">
        <f t="shared" si="45"/>
        <v>48.035000000000004</v>
      </c>
      <c r="Q413" s="5">
        <f t="shared" si="43"/>
        <v>0</v>
      </c>
      <c r="R413" s="21">
        <f t="shared" si="44"/>
        <v>17.235000000000003</v>
      </c>
    </row>
    <row r="414" spans="1:18" x14ac:dyDescent="0.25">
      <c r="A414" t="s">
        <v>4588</v>
      </c>
      <c r="B414" s="3" t="s">
        <v>847</v>
      </c>
      <c r="C414" t="s">
        <v>848</v>
      </c>
      <c r="D414" t="str">
        <f t="shared" si="40"/>
        <v>100% Virgin wool (organic), villafliis</v>
      </c>
      <c r="E414" t="str">
        <f t="shared" si="42"/>
        <v>jasper mélange  (052E )</v>
      </c>
      <c r="F414" s="1" t="s">
        <v>678</v>
      </c>
      <c r="G414" s="1" t="s">
        <v>679</v>
      </c>
      <c r="H414" s="3" t="s">
        <v>4514</v>
      </c>
      <c r="I414" s="2">
        <v>4046304297995</v>
      </c>
      <c r="J414" s="21">
        <v>33.799999999999997</v>
      </c>
      <c r="L414" s="63">
        <f t="shared" si="41"/>
        <v>81.100000000000009</v>
      </c>
      <c r="M414" t="s">
        <v>52</v>
      </c>
      <c r="P414" s="15">
        <f t="shared" si="45"/>
        <v>52.715000000000011</v>
      </c>
      <c r="Q414" s="5">
        <f t="shared" si="43"/>
        <v>0</v>
      </c>
      <c r="R414" s="21">
        <f t="shared" si="44"/>
        <v>18.915000000000013</v>
      </c>
    </row>
    <row r="415" spans="1:18" x14ac:dyDescent="0.25">
      <c r="A415" t="s">
        <v>4588</v>
      </c>
      <c r="B415" s="3" t="s">
        <v>849</v>
      </c>
      <c r="C415" t="s">
        <v>850</v>
      </c>
      <c r="D415" t="str">
        <f t="shared" si="40"/>
        <v>100% Virgin wool (organic), villafliis</v>
      </c>
      <c r="E415" t="str">
        <f t="shared" si="42"/>
        <v>jasper mélange  (052E )</v>
      </c>
      <c r="F415" s="1" t="s">
        <v>678</v>
      </c>
      <c r="G415" s="1" t="s">
        <v>679</v>
      </c>
      <c r="H415" s="3" t="s">
        <v>4515</v>
      </c>
      <c r="I415" s="2">
        <v>4046304298008</v>
      </c>
      <c r="J415" s="21">
        <v>36.799999999999997</v>
      </c>
      <c r="L415" s="63">
        <f t="shared" si="41"/>
        <v>88.3</v>
      </c>
      <c r="M415" t="s">
        <v>52</v>
      </c>
      <c r="P415" s="15">
        <f t="shared" si="45"/>
        <v>57.395000000000003</v>
      </c>
      <c r="Q415" s="5">
        <f t="shared" si="43"/>
        <v>0</v>
      </c>
      <c r="R415" s="21">
        <f t="shared" si="44"/>
        <v>20.595000000000006</v>
      </c>
    </row>
    <row r="416" spans="1:18" x14ac:dyDescent="0.25">
      <c r="A416" t="s">
        <v>4588</v>
      </c>
      <c r="B416" s="3" t="s">
        <v>851</v>
      </c>
      <c r="C416" t="s">
        <v>852</v>
      </c>
      <c r="D416" t="str">
        <f t="shared" si="40"/>
        <v>100% Virgin wool (organic), villafliis</v>
      </c>
      <c r="E416" t="str">
        <f t="shared" si="42"/>
        <v>jasper mélange  (052E )</v>
      </c>
      <c r="F416" s="1" t="s">
        <v>678</v>
      </c>
      <c r="G416" s="1" t="s">
        <v>679</v>
      </c>
      <c r="H416" s="3" t="s">
        <v>4516</v>
      </c>
      <c r="I416" s="2">
        <v>4046304298015</v>
      </c>
      <c r="J416" s="21">
        <v>38.799999999999997</v>
      </c>
      <c r="L416" s="63">
        <f t="shared" si="41"/>
        <v>93.100000000000009</v>
      </c>
      <c r="M416" t="s">
        <v>52</v>
      </c>
      <c r="P416" s="15">
        <f t="shared" si="45"/>
        <v>60.515000000000008</v>
      </c>
      <c r="Q416" s="5">
        <f t="shared" si="43"/>
        <v>0</v>
      </c>
      <c r="R416" s="21">
        <f t="shared" si="44"/>
        <v>21.715000000000011</v>
      </c>
    </row>
    <row r="417" spans="1:18" x14ac:dyDescent="0.25">
      <c r="A417" t="s">
        <v>4588</v>
      </c>
      <c r="B417" s="3" t="s">
        <v>853</v>
      </c>
      <c r="C417" t="s">
        <v>854</v>
      </c>
      <c r="D417" t="str">
        <f t="shared" si="40"/>
        <v>100% Virgin wool (organic), villafliis</v>
      </c>
      <c r="E417" t="str">
        <f t="shared" si="42"/>
        <v>walnut mélange  (75 )</v>
      </c>
      <c r="F417" s="1">
        <v>75</v>
      </c>
      <c r="G417" s="1" t="s">
        <v>518</v>
      </c>
      <c r="H417" s="3" t="s">
        <v>4517</v>
      </c>
      <c r="I417" s="2">
        <v>4046304286944</v>
      </c>
      <c r="J417" s="21">
        <v>41.8</v>
      </c>
      <c r="L417" s="63">
        <f t="shared" si="41"/>
        <v>100.29999999999998</v>
      </c>
      <c r="M417" t="s">
        <v>52</v>
      </c>
      <c r="P417" s="15">
        <f t="shared" si="45"/>
        <v>65.194999999999993</v>
      </c>
      <c r="Q417" s="5">
        <f t="shared" si="43"/>
        <v>0</v>
      </c>
      <c r="R417" s="21">
        <f t="shared" si="44"/>
        <v>23.394999999999996</v>
      </c>
    </row>
    <row r="418" spans="1:18" x14ac:dyDescent="0.25">
      <c r="A418" t="s">
        <v>4588</v>
      </c>
      <c r="B418" s="3" t="s">
        <v>855</v>
      </c>
      <c r="C418" t="s">
        <v>856</v>
      </c>
      <c r="D418" t="str">
        <f t="shared" si="40"/>
        <v>100% Virgin wool (organic), villafliis</v>
      </c>
      <c r="E418" t="str">
        <f t="shared" si="42"/>
        <v>walnut mélange  (75 )</v>
      </c>
      <c r="F418" s="1">
        <v>75</v>
      </c>
      <c r="G418" s="1" t="s">
        <v>518</v>
      </c>
      <c r="H418" s="3" t="s">
        <v>4512</v>
      </c>
      <c r="I418" s="2">
        <v>4046304232446</v>
      </c>
      <c r="J418" s="21">
        <v>27.8</v>
      </c>
      <c r="L418" s="63">
        <f t="shared" si="41"/>
        <v>66.7</v>
      </c>
      <c r="M418" t="s">
        <v>52</v>
      </c>
      <c r="P418" s="15">
        <f t="shared" si="45"/>
        <v>43.355000000000004</v>
      </c>
      <c r="Q418" s="5">
        <f t="shared" si="43"/>
        <v>0</v>
      </c>
      <c r="R418" s="21">
        <f t="shared" si="44"/>
        <v>15.555000000000003</v>
      </c>
    </row>
    <row r="419" spans="1:18" x14ac:dyDescent="0.25">
      <c r="A419" t="s">
        <v>4588</v>
      </c>
      <c r="B419" s="3" t="s">
        <v>857</v>
      </c>
      <c r="C419" t="s">
        <v>858</v>
      </c>
      <c r="D419" t="str">
        <f t="shared" si="40"/>
        <v>100% Virgin wool (organic), villafliis</v>
      </c>
      <c r="E419" t="str">
        <f t="shared" si="42"/>
        <v>walnut mélange  (75 )</v>
      </c>
      <c r="F419" s="1">
        <v>75</v>
      </c>
      <c r="G419" s="1" t="s">
        <v>518</v>
      </c>
      <c r="H419" s="3" t="s">
        <v>4513</v>
      </c>
      <c r="I419" s="2">
        <v>4046304232453</v>
      </c>
      <c r="J419" s="21">
        <v>30.8</v>
      </c>
      <c r="L419" s="63">
        <f t="shared" si="41"/>
        <v>73.900000000000006</v>
      </c>
      <c r="M419" t="s">
        <v>52</v>
      </c>
      <c r="P419" s="15">
        <f t="shared" si="45"/>
        <v>48.035000000000004</v>
      </c>
      <c r="Q419" s="5">
        <f t="shared" si="43"/>
        <v>0</v>
      </c>
      <c r="R419" s="21">
        <f t="shared" si="44"/>
        <v>17.235000000000003</v>
      </c>
    </row>
    <row r="420" spans="1:18" x14ac:dyDescent="0.25">
      <c r="A420" t="s">
        <v>4588</v>
      </c>
      <c r="B420" s="3" t="s">
        <v>859</v>
      </c>
      <c r="C420" t="s">
        <v>860</v>
      </c>
      <c r="D420" t="str">
        <f t="shared" si="40"/>
        <v>100% Virgin wool (organic), villafliis</v>
      </c>
      <c r="E420" t="str">
        <f t="shared" si="42"/>
        <v>walnut mélange  (75 )</v>
      </c>
      <c r="F420" s="1">
        <v>75</v>
      </c>
      <c r="G420" s="1" t="s">
        <v>518</v>
      </c>
      <c r="H420" s="3" t="s">
        <v>4514</v>
      </c>
      <c r="I420" s="2">
        <v>4046304232460</v>
      </c>
      <c r="J420" s="21">
        <v>33.799999999999997</v>
      </c>
      <c r="L420" s="63">
        <f t="shared" si="41"/>
        <v>81.100000000000009</v>
      </c>
      <c r="M420" t="s">
        <v>52</v>
      </c>
      <c r="P420" s="15">
        <f t="shared" si="45"/>
        <v>52.715000000000011</v>
      </c>
      <c r="Q420" s="5">
        <f t="shared" si="43"/>
        <v>0</v>
      </c>
      <c r="R420" s="21">
        <f t="shared" si="44"/>
        <v>18.915000000000013</v>
      </c>
    </row>
    <row r="421" spans="1:18" x14ac:dyDescent="0.25">
      <c r="A421" t="s">
        <v>4588</v>
      </c>
      <c r="B421" s="3" t="s">
        <v>861</v>
      </c>
      <c r="C421" t="s">
        <v>862</v>
      </c>
      <c r="D421" t="str">
        <f t="shared" si="40"/>
        <v>100% Virgin wool (organic), villafliis</v>
      </c>
      <c r="E421" t="str">
        <f t="shared" si="42"/>
        <v>walnut mélange  (75 )</v>
      </c>
      <c r="F421" s="1">
        <v>75</v>
      </c>
      <c r="G421" s="1" t="s">
        <v>518</v>
      </c>
      <c r="H421" s="3" t="s">
        <v>4515</v>
      </c>
      <c r="I421" s="2">
        <v>4046304232477</v>
      </c>
      <c r="J421" s="21">
        <v>36.799999999999997</v>
      </c>
      <c r="L421" s="63">
        <f t="shared" si="41"/>
        <v>88.3</v>
      </c>
      <c r="M421" t="s">
        <v>52</v>
      </c>
      <c r="P421" s="15">
        <f t="shared" si="45"/>
        <v>57.395000000000003</v>
      </c>
      <c r="Q421" s="5">
        <f t="shared" si="43"/>
        <v>0</v>
      </c>
      <c r="R421" s="21">
        <f t="shared" si="44"/>
        <v>20.595000000000006</v>
      </c>
    </row>
    <row r="422" spans="1:18" x14ac:dyDescent="0.25">
      <c r="A422" t="s">
        <v>4588</v>
      </c>
      <c r="B422" s="3" t="s">
        <v>863</v>
      </c>
      <c r="C422" t="s">
        <v>864</v>
      </c>
      <c r="D422" t="str">
        <f t="shared" si="40"/>
        <v>100% Virgin wool (organic), villafliis</v>
      </c>
      <c r="E422" t="str">
        <f t="shared" si="42"/>
        <v>walnut mélange  (75 )</v>
      </c>
      <c r="F422" s="1">
        <v>75</v>
      </c>
      <c r="G422" s="1" t="s">
        <v>518</v>
      </c>
      <c r="H422" s="3" t="s">
        <v>4516</v>
      </c>
      <c r="I422" s="2">
        <v>4046304286937</v>
      </c>
      <c r="J422" s="21">
        <v>38.799999999999997</v>
      </c>
      <c r="L422" s="63">
        <f t="shared" si="41"/>
        <v>93.100000000000009</v>
      </c>
      <c r="M422" t="s">
        <v>52</v>
      </c>
      <c r="P422" s="15">
        <f t="shared" si="45"/>
        <v>60.515000000000008</v>
      </c>
      <c r="Q422" s="5">
        <f t="shared" si="43"/>
        <v>0</v>
      </c>
      <c r="R422" s="21">
        <f t="shared" si="44"/>
        <v>21.715000000000011</v>
      </c>
    </row>
    <row r="423" spans="1:18" x14ac:dyDescent="0.25">
      <c r="A423" t="s">
        <v>4588</v>
      </c>
      <c r="B423" s="3" t="s">
        <v>865</v>
      </c>
      <c r="C423" t="s">
        <v>866</v>
      </c>
      <c r="D423" t="str">
        <f t="shared" si="40"/>
        <v>100% Virgin wool (organic), villafliis</v>
      </c>
      <c r="E423" t="str">
        <f t="shared" si="42"/>
        <v>cinnamon mélange  (079E )</v>
      </c>
      <c r="F423" s="1" t="s">
        <v>696</v>
      </c>
      <c r="G423" s="1" t="s">
        <v>697</v>
      </c>
      <c r="H423" s="3" t="s">
        <v>4517</v>
      </c>
      <c r="I423" s="2">
        <v>4046304286968</v>
      </c>
      <c r="J423" s="21">
        <v>41.8</v>
      </c>
      <c r="L423" s="63">
        <f t="shared" si="41"/>
        <v>100.29999999999998</v>
      </c>
      <c r="M423" t="s">
        <v>52</v>
      </c>
      <c r="P423" s="15">
        <f t="shared" si="45"/>
        <v>65.194999999999993</v>
      </c>
      <c r="Q423" s="5">
        <f t="shared" si="43"/>
        <v>0</v>
      </c>
      <c r="R423" s="21">
        <f t="shared" si="44"/>
        <v>23.394999999999996</v>
      </c>
    </row>
    <row r="424" spans="1:18" x14ac:dyDescent="0.25">
      <c r="A424" t="s">
        <v>4588</v>
      </c>
      <c r="B424" s="3" t="s">
        <v>867</v>
      </c>
      <c r="C424" t="s">
        <v>868</v>
      </c>
      <c r="D424" t="str">
        <f t="shared" si="40"/>
        <v>100% Virgin wool (organic), villafliis</v>
      </c>
      <c r="E424" t="str">
        <f t="shared" si="42"/>
        <v>cinnamon mélange  (079E )</v>
      </c>
      <c r="F424" s="1" t="s">
        <v>696</v>
      </c>
      <c r="G424" s="1" t="s">
        <v>697</v>
      </c>
      <c r="H424" s="3" t="s">
        <v>4512</v>
      </c>
      <c r="I424" s="2">
        <v>4046304268797</v>
      </c>
      <c r="J424" s="21">
        <v>27.8</v>
      </c>
      <c r="L424" s="63">
        <f t="shared" si="41"/>
        <v>66.7</v>
      </c>
      <c r="M424" t="s">
        <v>52</v>
      </c>
      <c r="P424" s="15">
        <f t="shared" si="45"/>
        <v>43.355000000000004</v>
      </c>
      <c r="Q424" s="5">
        <f t="shared" si="43"/>
        <v>0</v>
      </c>
      <c r="R424" s="21">
        <f t="shared" si="44"/>
        <v>15.555000000000003</v>
      </c>
    </row>
    <row r="425" spans="1:18" x14ac:dyDescent="0.25">
      <c r="A425" t="s">
        <v>4588</v>
      </c>
      <c r="B425" s="3" t="s">
        <v>869</v>
      </c>
      <c r="C425" t="s">
        <v>870</v>
      </c>
      <c r="D425" t="str">
        <f t="shared" si="40"/>
        <v>100% Virgin wool (organic), villafliis</v>
      </c>
      <c r="E425" t="str">
        <f t="shared" si="42"/>
        <v>cinnamon mélange  (079E )</v>
      </c>
      <c r="F425" s="1" t="s">
        <v>696</v>
      </c>
      <c r="G425" s="1" t="s">
        <v>697</v>
      </c>
      <c r="H425" s="3" t="s">
        <v>4513</v>
      </c>
      <c r="I425" s="2">
        <v>4046304268803</v>
      </c>
      <c r="J425" s="21">
        <v>30.8</v>
      </c>
      <c r="L425" s="63">
        <f t="shared" si="41"/>
        <v>73.900000000000006</v>
      </c>
      <c r="M425" t="s">
        <v>52</v>
      </c>
      <c r="P425" s="15">
        <f t="shared" si="45"/>
        <v>48.035000000000004</v>
      </c>
      <c r="Q425" s="5">
        <f t="shared" si="43"/>
        <v>0</v>
      </c>
      <c r="R425" s="21">
        <f t="shared" si="44"/>
        <v>17.235000000000003</v>
      </c>
    </row>
    <row r="426" spans="1:18" x14ac:dyDescent="0.25">
      <c r="A426" t="s">
        <v>4588</v>
      </c>
      <c r="B426" s="3" t="s">
        <v>871</v>
      </c>
      <c r="C426" t="s">
        <v>872</v>
      </c>
      <c r="D426" t="str">
        <f t="shared" si="40"/>
        <v>100% Virgin wool (organic), villafliis</v>
      </c>
      <c r="E426" t="str">
        <f t="shared" si="42"/>
        <v>cinnamon mélange  (079E )</v>
      </c>
      <c r="F426" s="1" t="s">
        <v>696</v>
      </c>
      <c r="G426" s="1" t="s">
        <v>697</v>
      </c>
      <c r="H426" s="3" t="s">
        <v>4514</v>
      </c>
      <c r="I426" s="2">
        <v>4046304268810</v>
      </c>
      <c r="J426" s="21">
        <v>33.799999999999997</v>
      </c>
      <c r="L426" s="63">
        <f t="shared" si="41"/>
        <v>81.100000000000009</v>
      </c>
      <c r="M426" t="s">
        <v>52</v>
      </c>
      <c r="P426" s="15">
        <f t="shared" si="45"/>
        <v>52.715000000000011</v>
      </c>
      <c r="Q426" s="5">
        <f t="shared" si="43"/>
        <v>0</v>
      </c>
      <c r="R426" s="21">
        <f t="shared" si="44"/>
        <v>18.915000000000013</v>
      </c>
    </row>
    <row r="427" spans="1:18" x14ac:dyDescent="0.25">
      <c r="A427" t="s">
        <v>4588</v>
      </c>
      <c r="B427" s="3" t="s">
        <v>873</v>
      </c>
      <c r="C427" t="s">
        <v>874</v>
      </c>
      <c r="D427" t="str">
        <f t="shared" si="40"/>
        <v>100% Virgin wool (organic), villafliis</v>
      </c>
      <c r="E427" t="str">
        <f t="shared" si="42"/>
        <v>cinnamon mélange  (079E )</v>
      </c>
      <c r="F427" s="1" t="s">
        <v>696</v>
      </c>
      <c r="G427" s="1" t="s">
        <v>697</v>
      </c>
      <c r="H427" s="3" t="s">
        <v>4515</v>
      </c>
      <c r="I427" s="2">
        <v>4046304268827</v>
      </c>
      <c r="J427" s="21">
        <v>36.799999999999997</v>
      </c>
      <c r="L427" s="63">
        <f t="shared" si="41"/>
        <v>88.3</v>
      </c>
      <c r="M427" t="s">
        <v>52</v>
      </c>
      <c r="P427" s="15">
        <f t="shared" si="45"/>
        <v>57.395000000000003</v>
      </c>
      <c r="Q427" s="5">
        <f t="shared" si="43"/>
        <v>0</v>
      </c>
      <c r="R427" s="21">
        <f t="shared" si="44"/>
        <v>20.595000000000006</v>
      </c>
    </row>
    <row r="428" spans="1:18" x14ac:dyDescent="0.25">
      <c r="A428" t="s">
        <v>4588</v>
      </c>
      <c r="B428" s="3" t="s">
        <v>875</v>
      </c>
      <c r="C428" t="s">
        <v>876</v>
      </c>
      <c r="D428" t="str">
        <f t="shared" si="40"/>
        <v>100% Virgin wool (organic), villafliis</v>
      </c>
      <c r="E428" t="str">
        <f t="shared" si="42"/>
        <v>cinnamon mélange  (079E )</v>
      </c>
      <c r="F428" s="1" t="s">
        <v>696</v>
      </c>
      <c r="G428" s="1" t="s">
        <v>697</v>
      </c>
      <c r="H428" s="3" t="s">
        <v>4516</v>
      </c>
      <c r="I428" s="2">
        <v>4046304286951</v>
      </c>
      <c r="J428" s="21">
        <v>38.799999999999997</v>
      </c>
      <c r="L428" s="63">
        <f t="shared" si="41"/>
        <v>93.100000000000009</v>
      </c>
      <c r="M428" t="s">
        <v>52</v>
      </c>
      <c r="P428" s="15">
        <f t="shared" si="45"/>
        <v>60.515000000000008</v>
      </c>
      <c r="Q428" s="5">
        <f t="shared" si="43"/>
        <v>0</v>
      </c>
      <c r="R428" s="21">
        <f t="shared" si="44"/>
        <v>21.715000000000011</v>
      </c>
    </row>
    <row r="429" spans="1:18" x14ac:dyDescent="0.25">
      <c r="A429" t="s">
        <v>4588</v>
      </c>
      <c r="B429" s="3" t="s">
        <v>877</v>
      </c>
      <c r="C429" t="s">
        <v>878</v>
      </c>
      <c r="D429" t="str">
        <f t="shared" si="40"/>
        <v>100% Virgin wool (organic), villafliis</v>
      </c>
      <c r="E429" t="str">
        <f t="shared" si="42"/>
        <v>blue mélange  (80 )</v>
      </c>
      <c r="F429" s="1">
        <v>80</v>
      </c>
      <c r="G429" s="1" t="s">
        <v>88</v>
      </c>
      <c r="H429" s="3" t="s">
        <v>4517</v>
      </c>
      <c r="I429" s="2">
        <v>4046304286982</v>
      </c>
      <c r="J429" s="21">
        <v>41.8</v>
      </c>
      <c r="L429" s="63">
        <f t="shared" si="41"/>
        <v>100.29999999999998</v>
      </c>
      <c r="M429" t="s">
        <v>52</v>
      </c>
      <c r="P429" s="15">
        <f t="shared" si="45"/>
        <v>65.194999999999993</v>
      </c>
      <c r="Q429" s="5">
        <f t="shared" si="43"/>
        <v>0</v>
      </c>
      <c r="R429" s="21">
        <f t="shared" si="44"/>
        <v>23.394999999999996</v>
      </c>
    </row>
    <row r="430" spans="1:18" x14ac:dyDescent="0.25">
      <c r="A430" t="s">
        <v>4588</v>
      </c>
      <c r="B430" s="3" t="s">
        <v>879</v>
      </c>
      <c r="C430" t="s">
        <v>880</v>
      </c>
      <c r="D430" t="str">
        <f t="shared" si="40"/>
        <v>100% Virgin wool (organic), villafliis</v>
      </c>
      <c r="E430" t="str">
        <f t="shared" si="42"/>
        <v>blue mélange  (80 )</v>
      </c>
      <c r="F430" s="1">
        <v>80</v>
      </c>
      <c r="G430" s="1" t="s">
        <v>88</v>
      </c>
      <c r="H430" s="3" t="s">
        <v>4512</v>
      </c>
      <c r="I430" s="2">
        <v>4046304184769</v>
      </c>
      <c r="J430" s="21">
        <v>27.8</v>
      </c>
      <c r="L430" s="63">
        <f t="shared" si="41"/>
        <v>66.7</v>
      </c>
      <c r="M430" t="s">
        <v>52</v>
      </c>
      <c r="P430" s="15">
        <f t="shared" si="45"/>
        <v>43.355000000000004</v>
      </c>
      <c r="Q430" s="5">
        <f t="shared" si="43"/>
        <v>0</v>
      </c>
      <c r="R430" s="21">
        <f t="shared" si="44"/>
        <v>15.555000000000003</v>
      </c>
    </row>
    <row r="431" spans="1:18" x14ac:dyDescent="0.25">
      <c r="A431" t="s">
        <v>4588</v>
      </c>
      <c r="B431" s="3" t="s">
        <v>881</v>
      </c>
      <c r="C431" t="s">
        <v>882</v>
      </c>
      <c r="D431" t="str">
        <f t="shared" si="40"/>
        <v>100% Virgin wool (organic), villafliis</v>
      </c>
      <c r="E431" t="str">
        <f t="shared" si="42"/>
        <v>blue mélange  (80 )</v>
      </c>
      <c r="F431" s="1">
        <v>80</v>
      </c>
      <c r="G431" s="1" t="s">
        <v>88</v>
      </c>
      <c r="H431" s="3" t="s">
        <v>4513</v>
      </c>
      <c r="I431" s="2">
        <v>4046304184776</v>
      </c>
      <c r="J431" s="21">
        <v>30.8</v>
      </c>
      <c r="L431" s="63">
        <f t="shared" si="41"/>
        <v>73.900000000000006</v>
      </c>
      <c r="M431" t="s">
        <v>52</v>
      </c>
      <c r="P431" s="15">
        <f t="shared" si="45"/>
        <v>48.035000000000004</v>
      </c>
      <c r="Q431" s="5">
        <f t="shared" si="43"/>
        <v>0</v>
      </c>
      <c r="R431" s="21">
        <f t="shared" si="44"/>
        <v>17.235000000000003</v>
      </c>
    </row>
    <row r="432" spans="1:18" x14ac:dyDescent="0.25">
      <c r="A432" t="s">
        <v>4588</v>
      </c>
      <c r="B432" s="3" t="s">
        <v>883</v>
      </c>
      <c r="C432" t="s">
        <v>884</v>
      </c>
      <c r="D432" t="str">
        <f t="shared" si="40"/>
        <v>100% Virgin wool (organic), villafliis</v>
      </c>
      <c r="E432" t="str">
        <f t="shared" si="42"/>
        <v>blue mélange  (80 )</v>
      </c>
      <c r="F432" s="1">
        <v>80</v>
      </c>
      <c r="G432" s="1" t="s">
        <v>88</v>
      </c>
      <c r="H432" s="3" t="s">
        <v>4514</v>
      </c>
      <c r="I432" s="2">
        <v>4046304184783</v>
      </c>
      <c r="J432" s="21">
        <v>33.799999999999997</v>
      </c>
      <c r="L432" s="63">
        <f t="shared" si="41"/>
        <v>81.100000000000009</v>
      </c>
      <c r="M432" t="s">
        <v>52</v>
      </c>
      <c r="P432" s="15">
        <f t="shared" si="45"/>
        <v>52.715000000000011</v>
      </c>
      <c r="Q432" s="5">
        <f t="shared" si="43"/>
        <v>0</v>
      </c>
      <c r="R432" s="21">
        <f t="shared" si="44"/>
        <v>18.915000000000013</v>
      </c>
    </row>
    <row r="433" spans="1:18" x14ac:dyDescent="0.25">
      <c r="A433" t="s">
        <v>4588</v>
      </c>
      <c r="B433" s="3" t="s">
        <v>885</v>
      </c>
      <c r="C433" t="s">
        <v>886</v>
      </c>
      <c r="D433" t="str">
        <f t="shared" si="40"/>
        <v>100% Virgin wool (organic), villafliis</v>
      </c>
      <c r="E433" t="str">
        <f t="shared" si="42"/>
        <v>blue mélange  (80 )</v>
      </c>
      <c r="F433" s="1">
        <v>80</v>
      </c>
      <c r="G433" s="1" t="s">
        <v>88</v>
      </c>
      <c r="H433" s="3" t="s">
        <v>4515</v>
      </c>
      <c r="I433" s="2">
        <v>4046304184790</v>
      </c>
      <c r="J433" s="21">
        <v>36.799999999999997</v>
      </c>
      <c r="L433" s="63">
        <f t="shared" si="41"/>
        <v>88.3</v>
      </c>
      <c r="M433" t="s">
        <v>52</v>
      </c>
      <c r="P433" s="15">
        <f t="shared" si="45"/>
        <v>57.395000000000003</v>
      </c>
      <c r="Q433" s="5">
        <f t="shared" si="43"/>
        <v>0</v>
      </c>
      <c r="R433" s="21">
        <f t="shared" si="44"/>
        <v>20.595000000000006</v>
      </c>
    </row>
    <row r="434" spans="1:18" x14ac:dyDescent="0.25">
      <c r="A434" t="s">
        <v>4588</v>
      </c>
      <c r="B434" s="3" t="s">
        <v>887</v>
      </c>
      <c r="C434" t="s">
        <v>888</v>
      </c>
      <c r="D434" t="str">
        <f t="shared" si="40"/>
        <v>100% Virgin wool (organic), villafliis</v>
      </c>
      <c r="E434" t="str">
        <f t="shared" si="42"/>
        <v>blue mélange  (80 )</v>
      </c>
      <c r="F434" s="1">
        <v>80</v>
      </c>
      <c r="G434" s="1" t="s">
        <v>88</v>
      </c>
      <c r="H434" s="3" t="s">
        <v>4516</v>
      </c>
      <c r="I434" s="2">
        <v>4046304286975</v>
      </c>
      <c r="J434" s="21">
        <v>38.799999999999997</v>
      </c>
      <c r="L434" s="63">
        <f t="shared" si="41"/>
        <v>93.100000000000009</v>
      </c>
      <c r="M434" t="s">
        <v>52</v>
      </c>
      <c r="P434" s="15">
        <f t="shared" si="45"/>
        <v>60.515000000000008</v>
      </c>
      <c r="Q434" s="5">
        <f t="shared" si="43"/>
        <v>0</v>
      </c>
      <c r="R434" s="21">
        <f t="shared" si="44"/>
        <v>21.715000000000011</v>
      </c>
    </row>
    <row r="435" spans="1:18" x14ac:dyDescent="0.25">
      <c r="A435" t="s">
        <v>4588</v>
      </c>
      <c r="B435" s="3" t="s">
        <v>889</v>
      </c>
      <c r="C435" t="s">
        <v>890</v>
      </c>
      <c r="D435" t="str">
        <f t="shared" si="40"/>
        <v>100% Virgin wool (organic), villafliis</v>
      </c>
      <c r="E435" t="str">
        <f t="shared" si="42"/>
        <v>sand mélange  (087E )</v>
      </c>
      <c r="F435" s="1" t="s">
        <v>710</v>
      </c>
      <c r="G435" s="1" t="s">
        <v>711</v>
      </c>
      <c r="H435" s="3" t="s">
        <v>4517</v>
      </c>
      <c r="I435" s="2">
        <v>4046304298282</v>
      </c>
      <c r="J435" s="21">
        <v>41.8</v>
      </c>
      <c r="L435" s="63">
        <f t="shared" si="41"/>
        <v>100.29999999999998</v>
      </c>
      <c r="M435" t="s">
        <v>52</v>
      </c>
      <c r="P435" s="15">
        <f t="shared" si="45"/>
        <v>65.194999999999993</v>
      </c>
      <c r="Q435" s="5">
        <f t="shared" si="43"/>
        <v>0</v>
      </c>
      <c r="R435" s="21">
        <f t="shared" si="44"/>
        <v>23.394999999999996</v>
      </c>
    </row>
    <row r="436" spans="1:18" x14ac:dyDescent="0.25">
      <c r="A436" t="s">
        <v>4588</v>
      </c>
      <c r="B436" s="3" t="s">
        <v>891</v>
      </c>
      <c r="C436" t="s">
        <v>892</v>
      </c>
      <c r="D436" t="str">
        <f t="shared" si="40"/>
        <v>100% Virgin wool (organic), villafliis</v>
      </c>
      <c r="E436" t="str">
        <f t="shared" si="42"/>
        <v>sand mélange  (087E )</v>
      </c>
      <c r="F436" s="1" t="s">
        <v>710</v>
      </c>
      <c r="G436" s="1" t="s">
        <v>711</v>
      </c>
      <c r="H436" s="3" t="s">
        <v>4512</v>
      </c>
      <c r="I436" s="2">
        <v>4046304298237</v>
      </c>
      <c r="J436" s="21">
        <v>27.8</v>
      </c>
      <c r="L436" s="63">
        <f t="shared" si="41"/>
        <v>66.7</v>
      </c>
      <c r="M436" t="s">
        <v>52</v>
      </c>
      <c r="P436" s="15">
        <f t="shared" si="45"/>
        <v>43.355000000000004</v>
      </c>
      <c r="Q436" s="5">
        <f t="shared" si="43"/>
        <v>0</v>
      </c>
      <c r="R436" s="21">
        <f t="shared" si="44"/>
        <v>15.555000000000003</v>
      </c>
    </row>
    <row r="437" spans="1:18" x14ac:dyDescent="0.25">
      <c r="A437" t="s">
        <v>4588</v>
      </c>
      <c r="B437" s="3" t="s">
        <v>893</v>
      </c>
      <c r="C437" t="s">
        <v>894</v>
      </c>
      <c r="D437" t="str">
        <f t="shared" si="40"/>
        <v>100% Virgin wool (organic), villafliis</v>
      </c>
      <c r="E437" t="str">
        <f t="shared" si="42"/>
        <v>sand mélange  (087E )</v>
      </c>
      <c r="F437" s="1" t="s">
        <v>710</v>
      </c>
      <c r="G437" s="1" t="s">
        <v>711</v>
      </c>
      <c r="H437" s="3" t="s">
        <v>4513</v>
      </c>
      <c r="I437" s="2">
        <v>4046304298244</v>
      </c>
      <c r="J437" s="21">
        <v>30.8</v>
      </c>
      <c r="L437" s="63">
        <f t="shared" si="41"/>
        <v>73.900000000000006</v>
      </c>
      <c r="M437" t="s">
        <v>52</v>
      </c>
      <c r="P437" s="15">
        <f t="shared" si="45"/>
        <v>48.035000000000004</v>
      </c>
      <c r="Q437" s="5">
        <f t="shared" si="43"/>
        <v>0</v>
      </c>
      <c r="R437" s="21">
        <f t="shared" si="44"/>
        <v>17.235000000000003</v>
      </c>
    </row>
    <row r="438" spans="1:18" x14ac:dyDescent="0.25">
      <c r="A438" t="s">
        <v>4588</v>
      </c>
      <c r="B438" s="3" t="s">
        <v>895</v>
      </c>
      <c r="C438" t="s">
        <v>896</v>
      </c>
      <c r="D438" t="str">
        <f t="shared" si="40"/>
        <v>100% Virgin wool (organic), villafliis</v>
      </c>
      <c r="E438" t="str">
        <f t="shared" si="42"/>
        <v>sand mélange  (087E )</v>
      </c>
      <c r="F438" s="1" t="s">
        <v>710</v>
      </c>
      <c r="G438" s="1" t="s">
        <v>711</v>
      </c>
      <c r="H438" s="3" t="s">
        <v>4514</v>
      </c>
      <c r="I438" s="2">
        <v>4046304298251</v>
      </c>
      <c r="J438" s="21">
        <v>33.799999999999997</v>
      </c>
      <c r="L438" s="63">
        <f t="shared" si="41"/>
        <v>81.100000000000009</v>
      </c>
      <c r="M438" t="s">
        <v>52</v>
      </c>
      <c r="P438" s="15">
        <f t="shared" si="45"/>
        <v>52.715000000000011</v>
      </c>
      <c r="Q438" s="5">
        <f t="shared" si="43"/>
        <v>0</v>
      </c>
      <c r="R438" s="21">
        <f t="shared" si="44"/>
        <v>18.915000000000013</v>
      </c>
    </row>
    <row r="439" spans="1:18" x14ac:dyDescent="0.25">
      <c r="A439" t="s">
        <v>4588</v>
      </c>
      <c r="B439" s="3" t="s">
        <v>897</v>
      </c>
      <c r="C439" t="s">
        <v>898</v>
      </c>
      <c r="D439" t="str">
        <f t="shared" si="40"/>
        <v>100% Virgin wool (organic), villafliis</v>
      </c>
      <c r="E439" t="str">
        <f t="shared" si="42"/>
        <v>sand mélange  (087E )</v>
      </c>
      <c r="F439" s="1" t="s">
        <v>710</v>
      </c>
      <c r="G439" s="1" t="s">
        <v>711</v>
      </c>
      <c r="H439" s="3" t="s">
        <v>4515</v>
      </c>
      <c r="I439" s="2">
        <v>4046304298268</v>
      </c>
      <c r="J439" s="21">
        <v>36.799999999999997</v>
      </c>
      <c r="L439" s="63">
        <f t="shared" si="41"/>
        <v>88.3</v>
      </c>
      <c r="M439" t="s">
        <v>52</v>
      </c>
      <c r="P439" s="15">
        <f t="shared" si="45"/>
        <v>57.395000000000003</v>
      </c>
      <c r="Q439" s="5">
        <f t="shared" si="43"/>
        <v>0</v>
      </c>
      <c r="R439" s="21">
        <f t="shared" si="44"/>
        <v>20.595000000000006</v>
      </c>
    </row>
    <row r="440" spans="1:18" x14ac:dyDescent="0.25">
      <c r="A440" t="s">
        <v>4588</v>
      </c>
      <c r="B440" s="3" t="s">
        <v>899</v>
      </c>
      <c r="C440" t="s">
        <v>900</v>
      </c>
      <c r="D440" t="str">
        <f t="shared" si="40"/>
        <v>100% Virgin wool (organic), villafliis</v>
      </c>
      <c r="E440" t="str">
        <f t="shared" si="42"/>
        <v>sand mélange  (087E )</v>
      </c>
      <c r="F440" s="1" t="s">
        <v>710</v>
      </c>
      <c r="G440" s="1" t="s">
        <v>711</v>
      </c>
      <c r="H440" s="3" t="s">
        <v>4516</v>
      </c>
      <c r="I440" s="2">
        <v>4046304298275</v>
      </c>
      <c r="J440" s="21">
        <v>38.799999999999997</v>
      </c>
      <c r="L440" s="63">
        <f t="shared" si="41"/>
        <v>93.100000000000009</v>
      </c>
      <c r="M440" t="s">
        <v>52</v>
      </c>
      <c r="P440" s="15">
        <f t="shared" si="45"/>
        <v>60.515000000000008</v>
      </c>
      <c r="Q440" s="5">
        <f t="shared" si="43"/>
        <v>0</v>
      </c>
      <c r="R440" s="21">
        <f t="shared" si="44"/>
        <v>21.715000000000011</v>
      </c>
    </row>
    <row r="441" spans="1:18" x14ac:dyDescent="0.25">
      <c r="A441" t="s">
        <v>4588</v>
      </c>
      <c r="B441" s="3" t="s">
        <v>901</v>
      </c>
      <c r="C441" t="s">
        <v>902</v>
      </c>
      <c r="D441" t="str">
        <f t="shared" si="40"/>
        <v>100% Virgin wool (organic), villafliis</v>
      </c>
      <c r="E441" t="str">
        <f t="shared" si="42"/>
        <v>light grey mélange  (91 )</v>
      </c>
      <c r="F441" s="1">
        <v>91</v>
      </c>
      <c r="G441" s="1" t="s">
        <v>523</v>
      </c>
      <c r="H441" s="3" t="s">
        <v>4517</v>
      </c>
      <c r="I441" s="2">
        <v>4046304287002</v>
      </c>
      <c r="J441" s="21">
        <v>41.8</v>
      </c>
      <c r="L441" s="63">
        <f t="shared" si="41"/>
        <v>100.29999999999998</v>
      </c>
      <c r="M441" t="s">
        <v>52</v>
      </c>
      <c r="P441" s="15">
        <f t="shared" si="45"/>
        <v>65.194999999999993</v>
      </c>
      <c r="Q441" s="5">
        <f t="shared" si="43"/>
        <v>0</v>
      </c>
      <c r="R441" s="21">
        <f t="shared" si="44"/>
        <v>23.394999999999996</v>
      </c>
    </row>
    <row r="442" spans="1:18" x14ac:dyDescent="0.25">
      <c r="A442" t="s">
        <v>4588</v>
      </c>
      <c r="B442" s="3" t="s">
        <v>903</v>
      </c>
      <c r="C442" t="s">
        <v>904</v>
      </c>
      <c r="D442" t="str">
        <f t="shared" si="40"/>
        <v>100% Virgin wool (organic), villafliis</v>
      </c>
      <c r="E442" t="str">
        <f t="shared" si="42"/>
        <v>light grey mélange  (91 )</v>
      </c>
      <c r="F442" s="1">
        <v>91</v>
      </c>
      <c r="G442" s="1" t="s">
        <v>523</v>
      </c>
      <c r="H442" s="3" t="s">
        <v>4512</v>
      </c>
      <c r="I442" s="2">
        <v>4046304168363</v>
      </c>
      <c r="J442" s="21">
        <v>27.8</v>
      </c>
      <c r="L442" s="63">
        <f t="shared" si="41"/>
        <v>66.7</v>
      </c>
      <c r="M442" t="s">
        <v>52</v>
      </c>
      <c r="P442" s="15">
        <f t="shared" si="45"/>
        <v>43.355000000000004</v>
      </c>
      <c r="Q442" s="5">
        <f t="shared" si="43"/>
        <v>0</v>
      </c>
      <c r="R442" s="21">
        <f t="shared" si="44"/>
        <v>15.555000000000003</v>
      </c>
    </row>
    <row r="443" spans="1:18" x14ac:dyDescent="0.25">
      <c r="A443" t="s">
        <v>4588</v>
      </c>
      <c r="B443" s="3" t="s">
        <v>905</v>
      </c>
      <c r="C443" t="s">
        <v>906</v>
      </c>
      <c r="D443" t="str">
        <f t="shared" si="40"/>
        <v>100% Virgin wool (organic), villafliis</v>
      </c>
      <c r="E443" t="str">
        <f t="shared" si="42"/>
        <v>light grey mélange  (91 )</v>
      </c>
      <c r="F443" s="1">
        <v>91</v>
      </c>
      <c r="G443" s="1" t="s">
        <v>523</v>
      </c>
      <c r="H443" s="3" t="s">
        <v>4513</v>
      </c>
      <c r="I443" s="2">
        <v>4046304168370</v>
      </c>
      <c r="J443" s="21">
        <v>30.8</v>
      </c>
      <c r="L443" s="63">
        <f t="shared" si="41"/>
        <v>73.900000000000006</v>
      </c>
      <c r="M443" t="s">
        <v>52</v>
      </c>
      <c r="P443" s="15">
        <f t="shared" si="45"/>
        <v>48.035000000000004</v>
      </c>
      <c r="Q443" s="5">
        <f t="shared" si="43"/>
        <v>0</v>
      </c>
      <c r="R443" s="21">
        <f t="shared" si="44"/>
        <v>17.235000000000003</v>
      </c>
    </row>
    <row r="444" spans="1:18" x14ac:dyDescent="0.25">
      <c r="A444" t="s">
        <v>4588</v>
      </c>
      <c r="B444" s="3" t="s">
        <v>907</v>
      </c>
      <c r="C444" t="s">
        <v>908</v>
      </c>
      <c r="D444" t="str">
        <f t="shared" ref="D444:D507" si="46">M444&amp;", "&amp;"villafliis"</f>
        <v>100% Virgin wool (organic), villafliis</v>
      </c>
      <c r="E444" t="str">
        <f t="shared" si="42"/>
        <v>light grey mélange  (91 )</v>
      </c>
      <c r="F444" s="1">
        <v>91</v>
      </c>
      <c r="G444" s="1" t="s">
        <v>523</v>
      </c>
      <c r="H444" s="3" t="s">
        <v>4514</v>
      </c>
      <c r="I444" s="2">
        <v>4046304168387</v>
      </c>
      <c r="J444" s="21">
        <v>33.799999999999997</v>
      </c>
      <c r="L444" s="63">
        <f t="shared" si="41"/>
        <v>81.100000000000009</v>
      </c>
      <c r="M444" t="s">
        <v>52</v>
      </c>
      <c r="P444" s="15">
        <f t="shared" si="45"/>
        <v>52.715000000000011</v>
      </c>
      <c r="Q444" s="5">
        <f t="shared" si="43"/>
        <v>0</v>
      </c>
      <c r="R444" s="21">
        <f t="shared" si="44"/>
        <v>18.915000000000013</v>
      </c>
    </row>
    <row r="445" spans="1:18" x14ac:dyDescent="0.25">
      <c r="A445" t="s">
        <v>4588</v>
      </c>
      <c r="B445" s="3" t="s">
        <v>909</v>
      </c>
      <c r="C445" t="s">
        <v>910</v>
      </c>
      <c r="D445" t="str">
        <f t="shared" si="46"/>
        <v>100% Virgin wool (organic), villafliis</v>
      </c>
      <c r="E445" t="str">
        <f t="shared" si="42"/>
        <v>light grey mélange  (91 )</v>
      </c>
      <c r="F445" s="1">
        <v>91</v>
      </c>
      <c r="G445" s="1" t="s">
        <v>523</v>
      </c>
      <c r="H445" s="3" t="s">
        <v>4515</v>
      </c>
      <c r="I445" s="2">
        <v>4046304168394</v>
      </c>
      <c r="J445" s="21">
        <v>36.799999999999997</v>
      </c>
      <c r="L445" s="63">
        <f t="shared" si="41"/>
        <v>88.3</v>
      </c>
      <c r="M445" t="s">
        <v>52</v>
      </c>
      <c r="P445" s="15">
        <f t="shared" si="45"/>
        <v>57.395000000000003</v>
      </c>
      <c r="Q445" s="5">
        <f t="shared" si="43"/>
        <v>0</v>
      </c>
      <c r="R445" s="21">
        <f t="shared" si="44"/>
        <v>20.595000000000006</v>
      </c>
    </row>
    <row r="446" spans="1:18" x14ac:dyDescent="0.25">
      <c r="A446" t="s">
        <v>4588</v>
      </c>
      <c r="B446" s="3" t="s">
        <v>911</v>
      </c>
      <c r="C446" t="s">
        <v>912</v>
      </c>
      <c r="D446" t="str">
        <f t="shared" si="46"/>
        <v>100% Virgin wool (organic), villafliis</v>
      </c>
      <c r="E446" t="str">
        <f t="shared" si="42"/>
        <v>light grey mélange  (91 )</v>
      </c>
      <c r="F446" s="1">
        <v>91</v>
      </c>
      <c r="G446" s="1" t="s">
        <v>523</v>
      </c>
      <c r="H446" s="3" t="s">
        <v>4516</v>
      </c>
      <c r="I446" s="2">
        <v>4046304286999</v>
      </c>
      <c r="J446" s="21">
        <v>38.799999999999997</v>
      </c>
      <c r="L446" s="63">
        <f t="shared" si="41"/>
        <v>93.100000000000009</v>
      </c>
      <c r="M446" t="s">
        <v>52</v>
      </c>
      <c r="P446" s="15">
        <f t="shared" si="45"/>
        <v>60.515000000000008</v>
      </c>
      <c r="Q446" s="5">
        <f t="shared" si="43"/>
        <v>0</v>
      </c>
      <c r="R446" s="21">
        <f t="shared" si="44"/>
        <v>21.715000000000011</v>
      </c>
    </row>
    <row r="447" spans="1:18" x14ac:dyDescent="0.25">
      <c r="A447" t="s">
        <v>4588</v>
      </c>
      <c r="B447" s="3" t="s">
        <v>913</v>
      </c>
      <c r="C447" t="s">
        <v>263</v>
      </c>
      <c r="D447" t="str">
        <f t="shared" si="46"/>
        <v>100% Virgin wool (organic), villafliis</v>
      </c>
      <c r="E447" t="str">
        <f t="shared" si="42"/>
        <v>natural  (1 )</v>
      </c>
      <c r="F447" s="1">
        <v>1</v>
      </c>
      <c r="G447" s="1" t="s">
        <v>6</v>
      </c>
      <c r="H447" s="3" t="s">
        <v>4512</v>
      </c>
      <c r="I447" s="2">
        <v>4046304024874</v>
      </c>
      <c r="J447" s="21">
        <v>7.5</v>
      </c>
      <c r="L447" s="63">
        <f t="shared" si="41"/>
        <v>18</v>
      </c>
      <c r="M447" t="s">
        <v>52</v>
      </c>
      <c r="P447" s="15">
        <f t="shared" si="45"/>
        <v>11.700000000000001</v>
      </c>
      <c r="Q447" s="5">
        <f t="shared" si="43"/>
        <v>0</v>
      </c>
      <c r="R447" s="21">
        <f t="shared" si="44"/>
        <v>4.2000000000000011</v>
      </c>
    </row>
    <row r="448" spans="1:18" x14ac:dyDescent="0.25">
      <c r="A448" t="s">
        <v>4588</v>
      </c>
      <c r="B448" s="3" t="s">
        <v>914</v>
      </c>
      <c r="C448" t="s">
        <v>265</v>
      </c>
      <c r="D448" t="str">
        <f t="shared" si="46"/>
        <v>100% Virgin wool (organic), villafliis</v>
      </c>
      <c r="E448" t="str">
        <f t="shared" si="42"/>
        <v>natural  (1 )</v>
      </c>
      <c r="F448" s="1">
        <v>1</v>
      </c>
      <c r="G448" s="1" t="s">
        <v>6</v>
      </c>
      <c r="H448" s="3" t="s">
        <v>4513</v>
      </c>
      <c r="I448" s="2">
        <v>4046304024881</v>
      </c>
      <c r="J448" s="21">
        <v>7.8</v>
      </c>
      <c r="L448" s="63">
        <f t="shared" si="41"/>
        <v>18.7</v>
      </c>
      <c r="M448" t="s">
        <v>52</v>
      </c>
      <c r="P448" s="15">
        <f t="shared" si="45"/>
        <v>12.154999999999999</v>
      </c>
      <c r="Q448" s="5">
        <f t="shared" si="43"/>
        <v>0</v>
      </c>
      <c r="R448" s="21">
        <f t="shared" si="44"/>
        <v>4.3549999999999995</v>
      </c>
    </row>
    <row r="449" spans="1:18" x14ac:dyDescent="0.25">
      <c r="A449" t="s">
        <v>4588</v>
      </c>
      <c r="B449" s="3" t="s">
        <v>915</v>
      </c>
      <c r="C449" t="s">
        <v>916</v>
      </c>
      <c r="D449" t="str">
        <f t="shared" si="46"/>
        <v>100% Virgin wool (organic), villafliis</v>
      </c>
      <c r="E449" t="str">
        <f t="shared" si="42"/>
        <v>saffron mélange  (018E )</v>
      </c>
      <c r="F449" s="1" t="s">
        <v>50</v>
      </c>
      <c r="G449" s="1" t="s">
        <v>51</v>
      </c>
      <c r="H449" s="3" t="s">
        <v>4512</v>
      </c>
      <c r="I449" s="2">
        <v>4046304227077</v>
      </c>
      <c r="J449" s="21">
        <v>7.8</v>
      </c>
      <c r="L449" s="63">
        <f t="shared" si="41"/>
        <v>18.7</v>
      </c>
      <c r="M449" t="s">
        <v>52</v>
      </c>
      <c r="P449" s="15">
        <f t="shared" si="45"/>
        <v>12.154999999999999</v>
      </c>
      <c r="Q449" s="5">
        <f t="shared" si="43"/>
        <v>0</v>
      </c>
      <c r="R449" s="21">
        <f t="shared" si="44"/>
        <v>4.3549999999999995</v>
      </c>
    </row>
    <row r="450" spans="1:18" x14ac:dyDescent="0.25">
      <c r="A450" t="s">
        <v>4588</v>
      </c>
      <c r="B450" s="3" t="s">
        <v>917</v>
      </c>
      <c r="C450" t="s">
        <v>918</v>
      </c>
      <c r="D450" t="str">
        <f t="shared" si="46"/>
        <v>100% Virgin wool (organic), villafliis</v>
      </c>
      <c r="E450" t="str">
        <f t="shared" si="42"/>
        <v>saffron mélange  (018E )</v>
      </c>
      <c r="F450" s="1" t="s">
        <v>50</v>
      </c>
      <c r="G450" s="1" t="s">
        <v>51</v>
      </c>
      <c r="H450" s="3" t="s">
        <v>4513</v>
      </c>
      <c r="I450" s="2">
        <v>4046304227084</v>
      </c>
      <c r="J450" s="21">
        <v>8</v>
      </c>
      <c r="L450" s="63">
        <f t="shared" si="41"/>
        <v>19.2</v>
      </c>
      <c r="M450" t="s">
        <v>52</v>
      </c>
      <c r="P450" s="15">
        <f t="shared" si="45"/>
        <v>12.48</v>
      </c>
      <c r="Q450" s="5">
        <f t="shared" si="43"/>
        <v>0</v>
      </c>
      <c r="R450" s="21">
        <f t="shared" si="44"/>
        <v>4.4800000000000004</v>
      </c>
    </row>
    <row r="451" spans="1:18" x14ac:dyDescent="0.25">
      <c r="A451" t="s">
        <v>4588</v>
      </c>
      <c r="B451" s="3" t="s">
        <v>919</v>
      </c>
      <c r="C451" t="s">
        <v>920</v>
      </c>
      <c r="D451" t="str">
        <f t="shared" si="46"/>
        <v>100% Virgin wool (organic), villafliis</v>
      </c>
      <c r="E451" t="str">
        <f t="shared" si="42"/>
        <v>reed mélange  (044E )</v>
      </c>
      <c r="F451" s="1" t="s">
        <v>658</v>
      </c>
      <c r="G451" s="1" t="s">
        <v>659</v>
      </c>
      <c r="H451" s="3" t="s">
        <v>4512</v>
      </c>
      <c r="I451" s="2">
        <v>4046304268834</v>
      </c>
      <c r="J451" s="21">
        <v>7.8</v>
      </c>
      <c r="L451" s="63">
        <f t="shared" si="41"/>
        <v>18.7</v>
      </c>
      <c r="M451" t="s">
        <v>52</v>
      </c>
      <c r="P451" s="15">
        <f t="shared" si="45"/>
        <v>12.154999999999999</v>
      </c>
      <c r="Q451" s="5">
        <f t="shared" si="43"/>
        <v>0</v>
      </c>
      <c r="R451" s="21">
        <f t="shared" si="44"/>
        <v>4.3549999999999995</v>
      </c>
    </row>
    <row r="452" spans="1:18" x14ac:dyDescent="0.25">
      <c r="A452" t="s">
        <v>4588</v>
      </c>
      <c r="B452" s="3" t="s">
        <v>921</v>
      </c>
      <c r="C452" t="s">
        <v>922</v>
      </c>
      <c r="D452" t="str">
        <f t="shared" si="46"/>
        <v>100% Virgin wool (organic), villafliis</v>
      </c>
      <c r="E452" t="str">
        <f t="shared" si="42"/>
        <v>reed mélange  (044E )</v>
      </c>
      <c r="F452" s="1" t="s">
        <v>658</v>
      </c>
      <c r="G452" s="1" t="s">
        <v>659</v>
      </c>
      <c r="H452" s="3" t="s">
        <v>4513</v>
      </c>
      <c r="I452" s="2">
        <v>4046304268841</v>
      </c>
      <c r="J452" s="21">
        <v>8</v>
      </c>
      <c r="L452" s="63">
        <f t="shared" si="41"/>
        <v>19.2</v>
      </c>
      <c r="M452" t="s">
        <v>52</v>
      </c>
      <c r="P452" s="15">
        <f t="shared" si="45"/>
        <v>12.48</v>
      </c>
      <c r="Q452" s="5">
        <f t="shared" si="43"/>
        <v>0</v>
      </c>
      <c r="R452" s="21">
        <f t="shared" si="44"/>
        <v>4.4800000000000004</v>
      </c>
    </row>
    <row r="453" spans="1:18" x14ac:dyDescent="0.25">
      <c r="A453" t="s">
        <v>4588</v>
      </c>
      <c r="B453" s="3" t="s">
        <v>923</v>
      </c>
      <c r="C453" t="s">
        <v>924</v>
      </c>
      <c r="D453" t="str">
        <f t="shared" si="46"/>
        <v>100% Virgin wool (organic), villafliis</v>
      </c>
      <c r="E453" t="str">
        <f t="shared" si="42"/>
        <v>rosewood mélange  (051E )</v>
      </c>
      <c r="F453" s="1" t="s">
        <v>668</v>
      </c>
      <c r="G453" s="1" t="s">
        <v>669</v>
      </c>
      <c r="H453" s="3" t="s">
        <v>4512</v>
      </c>
      <c r="I453" s="2">
        <v>4046304233948</v>
      </c>
      <c r="J453" s="21">
        <v>7.8</v>
      </c>
      <c r="L453" s="63">
        <f t="shared" ref="L453:L516" si="47">ROUND((J453*2.4)/50,3)*50</f>
        <v>18.7</v>
      </c>
      <c r="M453" t="s">
        <v>52</v>
      </c>
      <c r="P453" s="15">
        <f t="shared" si="45"/>
        <v>12.154999999999999</v>
      </c>
      <c r="Q453" s="5">
        <f t="shared" si="43"/>
        <v>0</v>
      </c>
      <c r="R453" s="21">
        <f t="shared" si="44"/>
        <v>4.3549999999999995</v>
      </c>
    </row>
    <row r="454" spans="1:18" x14ac:dyDescent="0.25">
      <c r="A454" t="s">
        <v>4588</v>
      </c>
      <c r="B454" s="3" t="s">
        <v>925</v>
      </c>
      <c r="C454" t="s">
        <v>926</v>
      </c>
      <c r="D454" t="str">
        <f t="shared" si="46"/>
        <v>100% Virgin wool (organic), villafliis</v>
      </c>
      <c r="E454" t="str">
        <f t="shared" ref="E454:E517" si="48">G454&amp;" "&amp;" (" &amp;F454&amp;" )"</f>
        <v>rosewood mélange  (051E )</v>
      </c>
      <c r="F454" s="1" t="s">
        <v>668</v>
      </c>
      <c r="G454" s="1" t="s">
        <v>669</v>
      </c>
      <c r="H454" s="3" t="s">
        <v>4513</v>
      </c>
      <c r="I454" s="2">
        <v>4046304233955</v>
      </c>
      <c r="J454" s="21">
        <v>8</v>
      </c>
      <c r="L454" s="63">
        <f t="shared" si="47"/>
        <v>19.2</v>
      </c>
      <c r="M454" t="s">
        <v>52</v>
      </c>
      <c r="P454" s="15">
        <f t="shared" si="45"/>
        <v>12.48</v>
      </c>
      <c r="Q454" s="5">
        <f t="shared" ref="Q454:Q517" si="49">K454*P454</f>
        <v>0</v>
      </c>
      <c r="R454" s="21">
        <f t="shared" ref="R454:R517" si="50">P454-J454</f>
        <v>4.4800000000000004</v>
      </c>
    </row>
    <row r="455" spans="1:18" x14ac:dyDescent="0.25">
      <c r="A455" t="s">
        <v>4588</v>
      </c>
      <c r="B455" s="3" t="s">
        <v>927</v>
      </c>
      <c r="C455" t="s">
        <v>928</v>
      </c>
      <c r="D455" t="str">
        <f t="shared" si="46"/>
        <v>100% Virgin wool (organic), villafliis</v>
      </c>
      <c r="E455" t="str">
        <f t="shared" si="48"/>
        <v>jasper mélange  (052E )</v>
      </c>
      <c r="F455" s="1" t="s">
        <v>678</v>
      </c>
      <c r="G455" s="1" t="s">
        <v>679</v>
      </c>
      <c r="H455" s="3" t="s">
        <v>4512</v>
      </c>
      <c r="I455" s="2">
        <v>4046304298077</v>
      </c>
      <c r="J455" s="21">
        <v>7.8</v>
      </c>
      <c r="L455" s="63">
        <f t="shared" si="47"/>
        <v>18.7</v>
      </c>
      <c r="M455" t="s">
        <v>52</v>
      </c>
      <c r="P455" s="15">
        <f t="shared" si="45"/>
        <v>12.154999999999999</v>
      </c>
      <c r="Q455" s="5">
        <f t="shared" si="49"/>
        <v>0</v>
      </c>
      <c r="R455" s="21">
        <f t="shared" si="50"/>
        <v>4.3549999999999995</v>
      </c>
    </row>
    <row r="456" spans="1:18" x14ac:dyDescent="0.25">
      <c r="A456" t="s">
        <v>4588</v>
      </c>
      <c r="B456" s="3" t="s">
        <v>929</v>
      </c>
      <c r="C456" t="s">
        <v>930</v>
      </c>
      <c r="D456" t="str">
        <f t="shared" si="46"/>
        <v>100% Virgin wool (organic), villafliis</v>
      </c>
      <c r="E456" t="str">
        <f t="shared" si="48"/>
        <v>jasper mélange  (052E )</v>
      </c>
      <c r="F456" s="1" t="s">
        <v>678</v>
      </c>
      <c r="G456" s="1" t="s">
        <v>679</v>
      </c>
      <c r="H456" s="3" t="s">
        <v>4513</v>
      </c>
      <c r="I456" s="2">
        <v>4046304298084</v>
      </c>
      <c r="J456" s="21">
        <v>8</v>
      </c>
      <c r="L456" s="63">
        <f t="shared" si="47"/>
        <v>19.2</v>
      </c>
      <c r="M456" t="s">
        <v>52</v>
      </c>
      <c r="P456" s="15">
        <f t="shared" si="45"/>
        <v>12.48</v>
      </c>
      <c r="Q456" s="5">
        <f t="shared" si="49"/>
        <v>0</v>
      </c>
      <c r="R456" s="21">
        <f t="shared" si="50"/>
        <v>4.4800000000000004</v>
      </c>
    </row>
    <row r="457" spans="1:18" x14ac:dyDescent="0.25">
      <c r="A457" t="s">
        <v>4588</v>
      </c>
      <c r="B457" s="3" t="s">
        <v>931</v>
      </c>
      <c r="C457" t="s">
        <v>932</v>
      </c>
      <c r="D457" t="str">
        <f t="shared" si="46"/>
        <v>100% Virgin wool (organic), villafliis</v>
      </c>
      <c r="E457" t="str">
        <f t="shared" si="48"/>
        <v>walnut mélange  (75 )</v>
      </c>
      <c r="F457" s="1">
        <v>75</v>
      </c>
      <c r="G457" s="1" t="s">
        <v>518</v>
      </c>
      <c r="H457" s="3" t="s">
        <v>4512</v>
      </c>
      <c r="I457" s="2">
        <v>4046304232521</v>
      </c>
      <c r="J457" s="21">
        <v>7.8</v>
      </c>
      <c r="L457" s="63">
        <f t="shared" si="47"/>
        <v>18.7</v>
      </c>
      <c r="M457" t="s">
        <v>52</v>
      </c>
      <c r="P457" s="15">
        <f t="shared" si="45"/>
        <v>12.154999999999999</v>
      </c>
      <c r="Q457" s="5">
        <f t="shared" si="49"/>
        <v>0</v>
      </c>
      <c r="R457" s="21">
        <f t="shared" si="50"/>
        <v>4.3549999999999995</v>
      </c>
    </row>
    <row r="458" spans="1:18" x14ac:dyDescent="0.25">
      <c r="A458" t="s">
        <v>4588</v>
      </c>
      <c r="B458" s="3" t="s">
        <v>933</v>
      </c>
      <c r="C458" t="s">
        <v>934</v>
      </c>
      <c r="D458" t="str">
        <f t="shared" si="46"/>
        <v>100% Virgin wool (organic), villafliis</v>
      </c>
      <c r="E458" t="str">
        <f t="shared" si="48"/>
        <v>walnut mélange  (75 )</v>
      </c>
      <c r="F458" s="1">
        <v>75</v>
      </c>
      <c r="G458" s="1" t="s">
        <v>518</v>
      </c>
      <c r="H458" s="3" t="s">
        <v>4513</v>
      </c>
      <c r="I458" s="2">
        <v>4046304232538</v>
      </c>
      <c r="J458" s="21">
        <v>8</v>
      </c>
      <c r="L458" s="63">
        <f t="shared" si="47"/>
        <v>19.2</v>
      </c>
      <c r="M458" t="s">
        <v>52</v>
      </c>
      <c r="P458" s="15">
        <f t="shared" si="45"/>
        <v>12.48</v>
      </c>
      <c r="Q458" s="5">
        <f t="shared" si="49"/>
        <v>0</v>
      </c>
      <c r="R458" s="21">
        <f t="shared" si="50"/>
        <v>4.4800000000000004</v>
      </c>
    </row>
    <row r="459" spans="1:18" x14ac:dyDescent="0.25">
      <c r="A459" t="s">
        <v>4588</v>
      </c>
      <c r="B459" s="3" t="s">
        <v>935</v>
      </c>
      <c r="C459" t="s">
        <v>936</v>
      </c>
      <c r="D459" t="str">
        <f t="shared" si="46"/>
        <v>100% Virgin wool (organic), villafliis</v>
      </c>
      <c r="E459" t="str">
        <f t="shared" si="48"/>
        <v>cinnamon mélange  (079E )</v>
      </c>
      <c r="F459" s="1" t="s">
        <v>696</v>
      </c>
      <c r="G459" s="1" t="s">
        <v>697</v>
      </c>
      <c r="H459" s="3" t="s">
        <v>4512</v>
      </c>
      <c r="I459" s="2">
        <v>4046304268858</v>
      </c>
      <c r="J459" s="21">
        <v>7.8</v>
      </c>
      <c r="L459" s="63">
        <f t="shared" si="47"/>
        <v>18.7</v>
      </c>
      <c r="M459" t="s">
        <v>52</v>
      </c>
      <c r="P459" s="15">
        <f t="shared" si="45"/>
        <v>12.154999999999999</v>
      </c>
      <c r="Q459" s="5">
        <f t="shared" si="49"/>
        <v>0</v>
      </c>
      <c r="R459" s="21">
        <f t="shared" si="50"/>
        <v>4.3549999999999995</v>
      </c>
    </row>
    <row r="460" spans="1:18" x14ac:dyDescent="0.25">
      <c r="A460" t="s">
        <v>4588</v>
      </c>
      <c r="B460" s="3" t="s">
        <v>937</v>
      </c>
      <c r="C460" t="s">
        <v>938</v>
      </c>
      <c r="D460" t="str">
        <f t="shared" si="46"/>
        <v>100% Virgin wool (organic), villafliis</v>
      </c>
      <c r="E460" t="str">
        <f t="shared" si="48"/>
        <v>cinnamon mélange  (079E )</v>
      </c>
      <c r="F460" s="1" t="s">
        <v>696</v>
      </c>
      <c r="G460" s="1" t="s">
        <v>697</v>
      </c>
      <c r="H460" s="3" t="s">
        <v>4513</v>
      </c>
      <c r="I460" s="2">
        <v>4046304268865</v>
      </c>
      <c r="J460" s="21">
        <v>8</v>
      </c>
      <c r="L460" s="63">
        <f t="shared" si="47"/>
        <v>19.2</v>
      </c>
      <c r="M460" t="s">
        <v>52</v>
      </c>
      <c r="P460" s="15">
        <f t="shared" si="45"/>
        <v>12.48</v>
      </c>
      <c r="Q460" s="5">
        <f t="shared" si="49"/>
        <v>0</v>
      </c>
      <c r="R460" s="21">
        <f t="shared" si="50"/>
        <v>4.4800000000000004</v>
      </c>
    </row>
    <row r="461" spans="1:18" x14ac:dyDescent="0.25">
      <c r="A461" t="s">
        <v>4588</v>
      </c>
      <c r="B461" s="3" t="s">
        <v>939</v>
      </c>
      <c r="C461" t="s">
        <v>275</v>
      </c>
      <c r="D461" t="str">
        <f t="shared" si="46"/>
        <v>100% Virgin wool (organic), villafliis</v>
      </c>
      <c r="E461" t="str">
        <f t="shared" si="48"/>
        <v>blue mélange  (80 )</v>
      </c>
      <c r="F461" s="1">
        <v>80</v>
      </c>
      <c r="G461" s="1" t="s">
        <v>88</v>
      </c>
      <c r="H461" s="3" t="s">
        <v>4512</v>
      </c>
      <c r="I461" s="2">
        <v>4046304185100</v>
      </c>
      <c r="J461" s="21">
        <v>7.8</v>
      </c>
      <c r="L461" s="63">
        <f t="shared" si="47"/>
        <v>18.7</v>
      </c>
      <c r="M461" t="s">
        <v>52</v>
      </c>
      <c r="P461" s="15">
        <f t="shared" si="45"/>
        <v>12.154999999999999</v>
      </c>
      <c r="Q461" s="5">
        <f t="shared" si="49"/>
        <v>0</v>
      </c>
      <c r="R461" s="21">
        <f t="shared" si="50"/>
        <v>4.3549999999999995</v>
      </c>
    </row>
    <row r="462" spans="1:18" x14ac:dyDescent="0.25">
      <c r="A462" t="s">
        <v>4588</v>
      </c>
      <c r="B462" s="3" t="s">
        <v>940</v>
      </c>
      <c r="C462" t="s">
        <v>277</v>
      </c>
      <c r="D462" t="str">
        <f t="shared" si="46"/>
        <v>100% Virgin wool (organic), villafliis</v>
      </c>
      <c r="E462" t="str">
        <f t="shared" si="48"/>
        <v>blue mélange  (80 )</v>
      </c>
      <c r="F462" s="1">
        <v>80</v>
      </c>
      <c r="G462" s="1" t="s">
        <v>88</v>
      </c>
      <c r="H462" s="3" t="s">
        <v>4513</v>
      </c>
      <c r="I462" s="2">
        <v>4046304185117</v>
      </c>
      <c r="J462" s="21">
        <v>8</v>
      </c>
      <c r="L462" s="63">
        <f t="shared" si="47"/>
        <v>19.2</v>
      </c>
      <c r="M462" t="s">
        <v>52</v>
      </c>
      <c r="P462" s="15">
        <f t="shared" si="45"/>
        <v>12.48</v>
      </c>
      <c r="Q462" s="5">
        <f t="shared" si="49"/>
        <v>0</v>
      </c>
      <c r="R462" s="21">
        <f t="shared" si="50"/>
        <v>4.4800000000000004</v>
      </c>
    </row>
    <row r="463" spans="1:18" x14ac:dyDescent="0.25">
      <c r="A463" t="s">
        <v>4588</v>
      </c>
      <c r="B463" s="3" t="s">
        <v>941</v>
      </c>
      <c r="C463" t="s">
        <v>942</v>
      </c>
      <c r="D463" t="str">
        <f t="shared" si="46"/>
        <v>100% Virgin wool (organic), villafliis</v>
      </c>
      <c r="E463" t="str">
        <f t="shared" si="48"/>
        <v>sand mélange  (087E )</v>
      </c>
      <c r="F463" s="1" t="s">
        <v>710</v>
      </c>
      <c r="G463" s="1" t="s">
        <v>711</v>
      </c>
      <c r="H463" s="3" t="s">
        <v>4512</v>
      </c>
      <c r="I463" s="2">
        <v>4046304298336</v>
      </c>
      <c r="J463" s="21">
        <v>7.8</v>
      </c>
      <c r="L463" s="63">
        <f t="shared" si="47"/>
        <v>18.7</v>
      </c>
      <c r="M463" t="s">
        <v>52</v>
      </c>
      <c r="P463" s="15">
        <f t="shared" si="45"/>
        <v>12.154999999999999</v>
      </c>
      <c r="Q463" s="5">
        <f t="shared" si="49"/>
        <v>0</v>
      </c>
      <c r="R463" s="21">
        <f t="shared" si="50"/>
        <v>4.3549999999999995</v>
      </c>
    </row>
    <row r="464" spans="1:18" x14ac:dyDescent="0.25">
      <c r="A464" t="s">
        <v>4588</v>
      </c>
      <c r="B464" s="3" t="s">
        <v>943</v>
      </c>
      <c r="C464" t="s">
        <v>944</v>
      </c>
      <c r="D464" t="str">
        <f t="shared" si="46"/>
        <v>100% Virgin wool (organic), villafliis</v>
      </c>
      <c r="E464" t="str">
        <f t="shared" si="48"/>
        <v>sand mélange  (087E )</v>
      </c>
      <c r="F464" s="1" t="s">
        <v>710</v>
      </c>
      <c r="G464" s="1" t="s">
        <v>711</v>
      </c>
      <c r="H464" s="3" t="s">
        <v>4513</v>
      </c>
      <c r="I464" s="2">
        <v>4046304298343</v>
      </c>
      <c r="J464" s="21">
        <v>8</v>
      </c>
      <c r="L464" s="63">
        <f t="shared" si="47"/>
        <v>19.2</v>
      </c>
      <c r="M464" t="s">
        <v>52</v>
      </c>
      <c r="P464" s="15">
        <f t="shared" si="45"/>
        <v>12.48</v>
      </c>
      <c r="Q464" s="5">
        <f t="shared" si="49"/>
        <v>0</v>
      </c>
      <c r="R464" s="21">
        <f t="shared" si="50"/>
        <v>4.4800000000000004</v>
      </c>
    </row>
    <row r="465" spans="1:18" x14ac:dyDescent="0.25">
      <c r="A465" t="s">
        <v>4588</v>
      </c>
      <c r="B465" s="3" t="s">
        <v>945</v>
      </c>
      <c r="C465" t="s">
        <v>946</v>
      </c>
      <c r="D465" t="str">
        <f t="shared" si="46"/>
        <v>100% Virgin wool (organic), villafliis</v>
      </c>
      <c r="E465" t="str">
        <f t="shared" si="48"/>
        <v>light grey mélange  (91 )</v>
      </c>
      <c r="F465" s="1">
        <v>91</v>
      </c>
      <c r="G465" s="1" t="s">
        <v>523</v>
      </c>
      <c r="H465" s="3" t="s">
        <v>4512</v>
      </c>
      <c r="I465" s="2">
        <v>4046304168448</v>
      </c>
      <c r="J465" s="21">
        <v>7.8</v>
      </c>
      <c r="L465" s="63">
        <f t="shared" si="47"/>
        <v>18.7</v>
      </c>
      <c r="M465" t="s">
        <v>52</v>
      </c>
      <c r="P465" s="15">
        <f t="shared" si="45"/>
        <v>12.154999999999999</v>
      </c>
      <c r="Q465" s="5">
        <f t="shared" si="49"/>
        <v>0</v>
      </c>
      <c r="R465" s="21">
        <f t="shared" si="50"/>
        <v>4.3549999999999995</v>
      </c>
    </row>
    <row r="466" spans="1:18" x14ac:dyDescent="0.25">
      <c r="A466" t="s">
        <v>4588</v>
      </c>
      <c r="B466" s="3" t="s">
        <v>947</v>
      </c>
      <c r="C466" t="s">
        <v>948</v>
      </c>
      <c r="D466" t="str">
        <f t="shared" si="46"/>
        <v>100% Virgin wool (organic), villafliis</v>
      </c>
      <c r="E466" t="str">
        <f t="shared" si="48"/>
        <v>light grey mélange  (91 )</v>
      </c>
      <c r="F466" s="1">
        <v>91</v>
      </c>
      <c r="G466" s="1" t="s">
        <v>523</v>
      </c>
      <c r="H466" s="3" t="s">
        <v>4513</v>
      </c>
      <c r="I466" s="2">
        <v>4046304168455</v>
      </c>
      <c r="J466" s="21">
        <v>8</v>
      </c>
      <c r="L466" s="63">
        <f t="shared" si="47"/>
        <v>19.2</v>
      </c>
      <c r="M466" t="s">
        <v>52</v>
      </c>
      <c r="P466" s="15">
        <f t="shared" si="45"/>
        <v>12.48</v>
      </c>
      <c r="Q466" s="5">
        <f t="shared" si="49"/>
        <v>0</v>
      </c>
      <c r="R466" s="21">
        <f t="shared" si="50"/>
        <v>4.4800000000000004</v>
      </c>
    </row>
    <row r="467" spans="1:18" x14ac:dyDescent="0.25">
      <c r="A467" t="s">
        <v>4588</v>
      </c>
      <c r="B467" s="3" t="s">
        <v>949</v>
      </c>
      <c r="C467" t="s">
        <v>950</v>
      </c>
      <c r="D467" t="str">
        <f t="shared" si="46"/>
        <v>100% Virgin wool (organic), villafliis</v>
      </c>
      <c r="E467" t="str">
        <f t="shared" si="48"/>
        <v>natural  (1 )</v>
      </c>
      <c r="F467" s="1">
        <v>1</v>
      </c>
      <c r="G467" s="1" t="s">
        <v>6</v>
      </c>
      <c r="H467" s="3">
        <v>1</v>
      </c>
      <c r="I467" s="2">
        <v>4046304024966</v>
      </c>
      <c r="J467" s="21">
        <v>6.7</v>
      </c>
      <c r="L467" s="63">
        <f t="shared" si="47"/>
        <v>16.100000000000001</v>
      </c>
      <c r="M467" t="s">
        <v>52</v>
      </c>
      <c r="P467" s="15">
        <f t="shared" si="45"/>
        <v>10.465000000000002</v>
      </c>
      <c r="Q467" s="5">
        <f t="shared" si="49"/>
        <v>0</v>
      </c>
      <c r="R467" s="21">
        <f t="shared" si="50"/>
        <v>3.7650000000000015</v>
      </c>
    </row>
    <row r="468" spans="1:18" x14ac:dyDescent="0.25">
      <c r="A468" t="s">
        <v>4588</v>
      </c>
      <c r="B468" s="3" t="s">
        <v>951</v>
      </c>
      <c r="C468" t="s">
        <v>952</v>
      </c>
      <c r="D468" t="str">
        <f t="shared" si="46"/>
        <v>100% Virgin wool (organic), villafliis</v>
      </c>
      <c r="E468" t="str">
        <f t="shared" si="48"/>
        <v>saffron mélange  (018E )</v>
      </c>
      <c r="F468" s="1" t="s">
        <v>50</v>
      </c>
      <c r="G468" s="1" t="s">
        <v>51</v>
      </c>
      <c r="H468" s="3">
        <v>1</v>
      </c>
      <c r="I468" s="2">
        <v>4046304227114</v>
      </c>
      <c r="J468" s="21">
        <v>7</v>
      </c>
      <c r="L468" s="63">
        <f t="shared" si="47"/>
        <v>16.8</v>
      </c>
      <c r="M468" t="s">
        <v>52</v>
      </c>
      <c r="P468" s="15">
        <f t="shared" si="45"/>
        <v>10.920000000000002</v>
      </c>
      <c r="Q468" s="5">
        <f t="shared" si="49"/>
        <v>0</v>
      </c>
      <c r="R468" s="21">
        <f t="shared" si="50"/>
        <v>3.9200000000000017</v>
      </c>
    </row>
    <row r="469" spans="1:18" x14ac:dyDescent="0.25">
      <c r="A469" t="s">
        <v>4588</v>
      </c>
      <c r="B469" s="3" t="s">
        <v>953</v>
      </c>
      <c r="C469" t="s">
        <v>954</v>
      </c>
      <c r="D469" t="str">
        <f t="shared" si="46"/>
        <v>100% Virgin wool (organic), villafliis</v>
      </c>
      <c r="E469" t="str">
        <f t="shared" si="48"/>
        <v>reed mélange  (044E )</v>
      </c>
      <c r="F469" s="1" t="s">
        <v>658</v>
      </c>
      <c r="G469" s="1" t="s">
        <v>659</v>
      </c>
      <c r="H469" s="3">
        <v>1</v>
      </c>
      <c r="I469" s="2">
        <v>4046304268872</v>
      </c>
      <c r="J469" s="21">
        <v>7</v>
      </c>
      <c r="L469" s="63">
        <f t="shared" si="47"/>
        <v>16.8</v>
      </c>
      <c r="M469" t="s">
        <v>52</v>
      </c>
      <c r="P469" s="15">
        <f t="shared" si="45"/>
        <v>10.920000000000002</v>
      </c>
      <c r="Q469" s="5">
        <f t="shared" si="49"/>
        <v>0</v>
      </c>
      <c r="R469" s="21">
        <f t="shared" si="50"/>
        <v>3.9200000000000017</v>
      </c>
    </row>
    <row r="470" spans="1:18" x14ac:dyDescent="0.25">
      <c r="A470" t="s">
        <v>4588</v>
      </c>
      <c r="B470" s="3" t="s">
        <v>955</v>
      </c>
      <c r="C470" t="s">
        <v>956</v>
      </c>
      <c r="D470" t="str">
        <f t="shared" si="46"/>
        <v>100% Virgin wool (organic), villafliis</v>
      </c>
      <c r="E470" t="str">
        <f t="shared" si="48"/>
        <v>rosewood mélange  (051E )</v>
      </c>
      <c r="F470" s="1" t="s">
        <v>668</v>
      </c>
      <c r="G470" s="1" t="s">
        <v>669</v>
      </c>
      <c r="H470" s="3">
        <v>1</v>
      </c>
      <c r="I470" s="2">
        <v>4046304233962</v>
      </c>
      <c r="J470" s="21">
        <v>7</v>
      </c>
      <c r="L470" s="63">
        <f t="shared" si="47"/>
        <v>16.8</v>
      </c>
      <c r="M470" t="s">
        <v>52</v>
      </c>
      <c r="P470" s="15">
        <f t="shared" si="45"/>
        <v>10.920000000000002</v>
      </c>
      <c r="Q470" s="5">
        <f t="shared" si="49"/>
        <v>0</v>
      </c>
      <c r="R470" s="21">
        <f t="shared" si="50"/>
        <v>3.9200000000000017</v>
      </c>
    </row>
    <row r="471" spans="1:18" x14ac:dyDescent="0.25">
      <c r="A471" t="s">
        <v>4588</v>
      </c>
      <c r="B471" s="3" t="s">
        <v>957</v>
      </c>
      <c r="C471" t="s">
        <v>958</v>
      </c>
      <c r="D471" t="str">
        <f t="shared" si="46"/>
        <v>100% Virgin wool (organic), villafliis</v>
      </c>
      <c r="E471" t="str">
        <f t="shared" si="48"/>
        <v>jasper mélange  (052E )</v>
      </c>
      <c r="F471" s="1" t="s">
        <v>678</v>
      </c>
      <c r="G471" s="1" t="s">
        <v>679</v>
      </c>
      <c r="H471" s="3">
        <v>1</v>
      </c>
      <c r="I471" s="2">
        <v>4046304298114</v>
      </c>
      <c r="J471" s="21">
        <v>7</v>
      </c>
      <c r="L471" s="63">
        <f t="shared" si="47"/>
        <v>16.8</v>
      </c>
      <c r="M471" t="s">
        <v>52</v>
      </c>
      <c r="P471" s="15">
        <f t="shared" si="45"/>
        <v>10.920000000000002</v>
      </c>
      <c r="Q471" s="5">
        <f t="shared" si="49"/>
        <v>0</v>
      </c>
      <c r="R471" s="21">
        <f t="shared" si="50"/>
        <v>3.9200000000000017</v>
      </c>
    </row>
    <row r="472" spans="1:18" x14ac:dyDescent="0.25">
      <c r="A472" t="s">
        <v>4588</v>
      </c>
      <c r="B472" s="3" t="s">
        <v>959</v>
      </c>
      <c r="C472" t="s">
        <v>960</v>
      </c>
      <c r="D472" t="str">
        <f t="shared" si="46"/>
        <v>100% Virgin wool (organic), villafliis</v>
      </c>
      <c r="E472" t="str">
        <f t="shared" si="48"/>
        <v>walnut mélange  (75 )</v>
      </c>
      <c r="F472" s="1">
        <v>75</v>
      </c>
      <c r="G472" s="1" t="s">
        <v>518</v>
      </c>
      <c r="H472" s="3">
        <v>1</v>
      </c>
      <c r="I472" s="2">
        <v>4046304232545</v>
      </c>
      <c r="J472" s="21">
        <v>7</v>
      </c>
      <c r="L472" s="63">
        <f t="shared" si="47"/>
        <v>16.8</v>
      </c>
      <c r="M472" t="s">
        <v>52</v>
      </c>
      <c r="P472" s="15">
        <f t="shared" ref="P472:P535" si="51">L472*(1-$P$3)</f>
        <v>10.920000000000002</v>
      </c>
      <c r="Q472" s="5">
        <f t="shared" si="49"/>
        <v>0</v>
      </c>
      <c r="R472" s="21">
        <f t="shared" si="50"/>
        <v>3.9200000000000017</v>
      </c>
    </row>
    <row r="473" spans="1:18" x14ac:dyDescent="0.25">
      <c r="A473" t="s">
        <v>4588</v>
      </c>
      <c r="B473" s="3" t="s">
        <v>961</v>
      </c>
      <c r="C473" t="s">
        <v>962</v>
      </c>
      <c r="D473" t="str">
        <f t="shared" si="46"/>
        <v>100% Virgin wool (organic), villafliis</v>
      </c>
      <c r="E473" t="str">
        <f t="shared" si="48"/>
        <v>cinnamon mélange  (079E )</v>
      </c>
      <c r="F473" s="1" t="s">
        <v>696</v>
      </c>
      <c r="G473" s="1" t="s">
        <v>697</v>
      </c>
      <c r="H473" s="3">
        <v>1</v>
      </c>
      <c r="I473" s="2">
        <v>4046304268889</v>
      </c>
      <c r="J473" s="21">
        <v>7</v>
      </c>
      <c r="L473" s="63">
        <f t="shared" si="47"/>
        <v>16.8</v>
      </c>
      <c r="M473" t="s">
        <v>52</v>
      </c>
      <c r="P473" s="15">
        <f t="shared" si="51"/>
        <v>10.920000000000002</v>
      </c>
      <c r="Q473" s="5">
        <f t="shared" si="49"/>
        <v>0</v>
      </c>
      <c r="R473" s="21">
        <f t="shared" si="50"/>
        <v>3.9200000000000017</v>
      </c>
    </row>
    <row r="474" spans="1:18" x14ac:dyDescent="0.25">
      <c r="A474" t="s">
        <v>4588</v>
      </c>
      <c r="B474" s="3" t="s">
        <v>963</v>
      </c>
      <c r="C474" t="s">
        <v>964</v>
      </c>
      <c r="D474" t="str">
        <f t="shared" si="46"/>
        <v>100% Virgin wool (organic), villafliis</v>
      </c>
      <c r="E474" t="str">
        <f t="shared" si="48"/>
        <v>blue mélange  (80 )</v>
      </c>
      <c r="F474" s="1">
        <v>80</v>
      </c>
      <c r="G474" s="1" t="s">
        <v>88</v>
      </c>
      <c r="H474" s="3">
        <v>1</v>
      </c>
      <c r="I474" s="2">
        <v>4046304185179</v>
      </c>
      <c r="J474" s="21">
        <v>7</v>
      </c>
      <c r="L474" s="63">
        <f t="shared" si="47"/>
        <v>16.8</v>
      </c>
      <c r="M474" t="s">
        <v>52</v>
      </c>
      <c r="P474" s="15">
        <f t="shared" si="51"/>
        <v>10.920000000000002</v>
      </c>
      <c r="Q474" s="5">
        <f t="shared" si="49"/>
        <v>0</v>
      </c>
      <c r="R474" s="21">
        <f t="shared" si="50"/>
        <v>3.9200000000000017</v>
      </c>
    </row>
    <row r="475" spans="1:18" x14ac:dyDescent="0.25">
      <c r="A475" t="s">
        <v>4588</v>
      </c>
      <c r="B475" s="3" t="s">
        <v>965</v>
      </c>
      <c r="C475" t="s">
        <v>966</v>
      </c>
      <c r="D475" t="str">
        <f t="shared" si="46"/>
        <v>100% Virgin wool (organic), villafliis</v>
      </c>
      <c r="E475" t="str">
        <f t="shared" si="48"/>
        <v>sand mélange  (087E )</v>
      </c>
      <c r="F475" s="1" t="s">
        <v>710</v>
      </c>
      <c r="G475" s="1" t="s">
        <v>711</v>
      </c>
      <c r="H475" s="3">
        <v>1</v>
      </c>
      <c r="I475" s="2">
        <v>4046304298374</v>
      </c>
      <c r="J475" s="21">
        <v>7</v>
      </c>
      <c r="L475" s="63">
        <f t="shared" si="47"/>
        <v>16.8</v>
      </c>
      <c r="M475" t="s">
        <v>52</v>
      </c>
      <c r="P475" s="15">
        <f t="shared" si="51"/>
        <v>10.920000000000002</v>
      </c>
      <c r="Q475" s="5">
        <f t="shared" si="49"/>
        <v>0</v>
      </c>
      <c r="R475" s="21">
        <f t="shared" si="50"/>
        <v>3.9200000000000017</v>
      </c>
    </row>
    <row r="476" spans="1:18" x14ac:dyDescent="0.25">
      <c r="A476" t="s">
        <v>4588</v>
      </c>
      <c r="B476" s="3" t="s">
        <v>967</v>
      </c>
      <c r="C476" t="s">
        <v>968</v>
      </c>
      <c r="D476" t="str">
        <f t="shared" si="46"/>
        <v>100% Virgin wool (organic), villafliis</v>
      </c>
      <c r="E476" t="str">
        <f t="shared" si="48"/>
        <v>light grey mélange  (91 )</v>
      </c>
      <c r="F476" s="1">
        <v>91</v>
      </c>
      <c r="G476" s="1" t="s">
        <v>523</v>
      </c>
      <c r="H476" s="3">
        <v>1</v>
      </c>
      <c r="I476" s="2">
        <v>4046304168486</v>
      </c>
      <c r="J476" s="21">
        <v>7</v>
      </c>
      <c r="L476" s="63">
        <f t="shared" si="47"/>
        <v>16.8</v>
      </c>
      <c r="M476" t="s">
        <v>52</v>
      </c>
      <c r="P476" s="15">
        <f t="shared" si="51"/>
        <v>10.920000000000002</v>
      </c>
      <c r="Q476" s="5">
        <f t="shared" si="49"/>
        <v>0</v>
      </c>
      <c r="R476" s="21">
        <f t="shared" si="50"/>
        <v>3.9200000000000017</v>
      </c>
    </row>
    <row r="477" spans="1:18" x14ac:dyDescent="0.25">
      <c r="A477" t="s">
        <v>4588</v>
      </c>
      <c r="B477" s="3" t="s">
        <v>969</v>
      </c>
      <c r="C477" t="s">
        <v>970</v>
      </c>
      <c r="D477" t="str">
        <f t="shared" si="46"/>
        <v>100% Virgin wool (organic), villafliis</v>
      </c>
      <c r="E477" t="str">
        <f t="shared" si="48"/>
        <v>natural  (1 )</v>
      </c>
      <c r="F477" s="1">
        <v>1</v>
      </c>
      <c r="G477" s="1" t="s">
        <v>6</v>
      </c>
      <c r="H477" s="3">
        <v>1</v>
      </c>
      <c r="I477" s="2">
        <v>4046304185247</v>
      </c>
      <c r="J477" s="21">
        <v>8.9</v>
      </c>
      <c r="L477" s="63">
        <f t="shared" si="47"/>
        <v>21.349999999999998</v>
      </c>
      <c r="M477" t="s">
        <v>52</v>
      </c>
      <c r="P477" s="15">
        <f t="shared" si="51"/>
        <v>13.8775</v>
      </c>
      <c r="Q477" s="5">
        <f t="shared" si="49"/>
        <v>0</v>
      </c>
      <c r="R477" s="21">
        <f t="shared" si="50"/>
        <v>4.9774999999999991</v>
      </c>
    </row>
    <row r="478" spans="1:18" x14ac:dyDescent="0.25">
      <c r="A478" t="s">
        <v>4588</v>
      </c>
      <c r="B478" s="3" t="s">
        <v>971</v>
      </c>
      <c r="C478" t="s">
        <v>972</v>
      </c>
      <c r="D478" t="str">
        <f t="shared" si="46"/>
        <v>100% Virgin wool (organic), villafliis</v>
      </c>
      <c r="E478" t="str">
        <f t="shared" si="48"/>
        <v>natural  (1 )</v>
      </c>
      <c r="F478" s="1">
        <v>1</v>
      </c>
      <c r="G478" s="1" t="s">
        <v>6</v>
      </c>
      <c r="H478" s="3">
        <v>2</v>
      </c>
      <c r="I478" s="2">
        <v>4046304185254</v>
      </c>
      <c r="J478" s="21">
        <v>9.5</v>
      </c>
      <c r="L478" s="63">
        <f t="shared" si="47"/>
        <v>22.8</v>
      </c>
      <c r="M478" t="s">
        <v>52</v>
      </c>
      <c r="P478" s="15">
        <f t="shared" si="51"/>
        <v>14.82</v>
      </c>
      <c r="Q478" s="5">
        <f t="shared" si="49"/>
        <v>0</v>
      </c>
      <c r="R478" s="21">
        <f t="shared" si="50"/>
        <v>5.32</v>
      </c>
    </row>
    <row r="479" spans="1:18" x14ac:dyDescent="0.25">
      <c r="A479" t="s">
        <v>4588</v>
      </c>
      <c r="B479" s="3" t="s">
        <v>973</v>
      </c>
      <c r="C479" t="s">
        <v>974</v>
      </c>
      <c r="D479" t="str">
        <f t="shared" si="46"/>
        <v>100% Virgin wool (organic), villafliis</v>
      </c>
      <c r="E479" t="str">
        <f t="shared" si="48"/>
        <v>saffron mélange  (018E )</v>
      </c>
      <c r="F479" s="1" t="s">
        <v>50</v>
      </c>
      <c r="G479" s="1" t="s">
        <v>51</v>
      </c>
      <c r="H479" s="3">
        <v>1</v>
      </c>
      <c r="I479" s="2">
        <v>4046304227138</v>
      </c>
      <c r="J479" s="21">
        <v>9.1999999999999993</v>
      </c>
      <c r="L479" s="63">
        <f t="shared" si="47"/>
        <v>22.1</v>
      </c>
      <c r="M479" t="s">
        <v>52</v>
      </c>
      <c r="P479" s="15">
        <f t="shared" si="51"/>
        <v>14.365000000000002</v>
      </c>
      <c r="Q479" s="5">
        <f t="shared" si="49"/>
        <v>0</v>
      </c>
      <c r="R479" s="21">
        <f t="shared" si="50"/>
        <v>5.1650000000000027</v>
      </c>
    </row>
    <row r="480" spans="1:18" x14ac:dyDescent="0.25">
      <c r="A480" t="s">
        <v>4588</v>
      </c>
      <c r="B480" s="3" t="s">
        <v>975</v>
      </c>
      <c r="C480" t="s">
        <v>976</v>
      </c>
      <c r="D480" t="str">
        <f t="shared" si="46"/>
        <v>100% Virgin wool (organic), villafliis</v>
      </c>
      <c r="E480" t="str">
        <f t="shared" si="48"/>
        <v>saffron mélange  (018E )</v>
      </c>
      <c r="F480" s="1" t="s">
        <v>50</v>
      </c>
      <c r="G480" s="1" t="s">
        <v>51</v>
      </c>
      <c r="H480" s="3">
        <v>2</v>
      </c>
      <c r="I480" s="2">
        <v>4046304227145</v>
      </c>
      <c r="J480" s="21">
        <v>9.6999999999999993</v>
      </c>
      <c r="L480" s="63">
        <f t="shared" si="47"/>
        <v>23.3</v>
      </c>
      <c r="M480" t="s">
        <v>52</v>
      </c>
      <c r="P480" s="15">
        <f t="shared" si="51"/>
        <v>15.145000000000001</v>
      </c>
      <c r="Q480" s="5">
        <f t="shared" si="49"/>
        <v>0</v>
      </c>
      <c r="R480" s="21">
        <f t="shared" si="50"/>
        <v>5.4450000000000021</v>
      </c>
    </row>
    <row r="481" spans="1:18" x14ac:dyDescent="0.25">
      <c r="A481" t="s">
        <v>4588</v>
      </c>
      <c r="B481" s="3" t="s">
        <v>977</v>
      </c>
      <c r="C481" t="s">
        <v>978</v>
      </c>
      <c r="D481" t="str">
        <f t="shared" si="46"/>
        <v>100% Virgin wool (organic), villafliis</v>
      </c>
      <c r="E481" t="str">
        <f t="shared" si="48"/>
        <v>reed mélange  (044E )</v>
      </c>
      <c r="F481" s="1" t="s">
        <v>658</v>
      </c>
      <c r="G481" s="1" t="s">
        <v>659</v>
      </c>
      <c r="H481" s="3">
        <v>1</v>
      </c>
      <c r="I481" s="2">
        <v>4046304268896</v>
      </c>
      <c r="J481" s="21">
        <v>9.1999999999999993</v>
      </c>
      <c r="L481" s="63">
        <f t="shared" si="47"/>
        <v>22.1</v>
      </c>
      <c r="M481" t="s">
        <v>52</v>
      </c>
      <c r="P481" s="15">
        <f t="shared" si="51"/>
        <v>14.365000000000002</v>
      </c>
      <c r="Q481" s="5">
        <f t="shared" si="49"/>
        <v>0</v>
      </c>
      <c r="R481" s="21">
        <f t="shared" si="50"/>
        <v>5.1650000000000027</v>
      </c>
    </row>
    <row r="482" spans="1:18" x14ac:dyDescent="0.25">
      <c r="A482" t="s">
        <v>4588</v>
      </c>
      <c r="B482" s="3" t="s">
        <v>979</v>
      </c>
      <c r="C482" t="s">
        <v>980</v>
      </c>
      <c r="D482" t="str">
        <f t="shared" si="46"/>
        <v>100% Virgin wool (organic), villafliis</v>
      </c>
      <c r="E482" t="str">
        <f t="shared" si="48"/>
        <v>reed mélange  (044E )</v>
      </c>
      <c r="F482" s="1" t="s">
        <v>658</v>
      </c>
      <c r="G482" s="1" t="s">
        <v>659</v>
      </c>
      <c r="H482" s="3">
        <v>2</v>
      </c>
      <c r="I482" s="2">
        <v>4046304268902</v>
      </c>
      <c r="J482" s="21">
        <v>9.6999999999999993</v>
      </c>
      <c r="L482" s="63">
        <f t="shared" si="47"/>
        <v>23.3</v>
      </c>
      <c r="M482" t="s">
        <v>52</v>
      </c>
      <c r="P482" s="15">
        <f t="shared" si="51"/>
        <v>15.145000000000001</v>
      </c>
      <c r="Q482" s="5">
        <f t="shared" si="49"/>
        <v>0</v>
      </c>
      <c r="R482" s="21">
        <f t="shared" si="50"/>
        <v>5.4450000000000021</v>
      </c>
    </row>
    <row r="483" spans="1:18" x14ac:dyDescent="0.25">
      <c r="A483" t="s">
        <v>4588</v>
      </c>
      <c r="B483" s="3" t="s">
        <v>981</v>
      </c>
      <c r="C483" t="s">
        <v>982</v>
      </c>
      <c r="D483" t="str">
        <f t="shared" si="46"/>
        <v>100% Virgin wool (organic), villafliis</v>
      </c>
      <c r="E483" t="str">
        <f t="shared" si="48"/>
        <v>rosewood mélange  (051E )</v>
      </c>
      <c r="F483" s="1" t="s">
        <v>668</v>
      </c>
      <c r="G483" s="1" t="s">
        <v>669</v>
      </c>
      <c r="H483" s="3">
        <v>1</v>
      </c>
      <c r="I483" s="2">
        <v>4046304233979</v>
      </c>
      <c r="J483" s="21">
        <v>9.1999999999999993</v>
      </c>
      <c r="L483" s="63">
        <f t="shared" si="47"/>
        <v>22.1</v>
      </c>
      <c r="M483" t="s">
        <v>52</v>
      </c>
      <c r="P483" s="15">
        <f t="shared" si="51"/>
        <v>14.365000000000002</v>
      </c>
      <c r="Q483" s="5">
        <f t="shared" si="49"/>
        <v>0</v>
      </c>
      <c r="R483" s="21">
        <f t="shared" si="50"/>
        <v>5.1650000000000027</v>
      </c>
    </row>
    <row r="484" spans="1:18" x14ac:dyDescent="0.25">
      <c r="A484" t="s">
        <v>4588</v>
      </c>
      <c r="B484" s="3" t="s">
        <v>983</v>
      </c>
      <c r="C484" t="s">
        <v>984</v>
      </c>
      <c r="D484" t="str">
        <f t="shared" si="46"/>
        <v>100% Virgin wool (organic), villafliis</v>
      </c>
      <c r="E484" t="str">
        <f t="shared" si="48"/>
        <v>rosewood mélange  (051E )</v>
      </c>
      <c r="F484" s="1" t="s">
        <v>668</v>
      </c>
      <c r="G484" s="1" t="s">
        <v>669</v>
      </c>
      <c r="H484" s="3">
        <v>2</v>
      </c>
      <c r="I484" s="2">
        <v>4046304233986</v>
      </c>
      <c r="J484" s="21">
        <v>9.6999999999999993</v>
      </c>
      <c r="L484" s="63">
        <f t="shared" si="47"/>
        <v>23.3</v>
      </c>
      <c r="M484" t="s">
        <v>52</v>
      </c>
      <c r="P484" s="15">
        <f t="shared" si="51"/>
        <v>15.145000000000001</v>
      </c>
      <c r="Q484" s="5">
        <f t="shared" si="49"/>
        <v>0</v>
      </c>
      <c r="R484" s="21">
        <f t="shared" si="50"/>
        <v>5.4450000000000021</v>
      </c>
    </row>
    <row r="485" spans="1:18" x14ac:dyDescent="0.25">
      <c r="A485" t="s">
        <v>4588</v>
      </c>
      <c r="B485" s="3" t="s">
        <v>985</v>
      </c>
      <c r="C485" t="s">
        <v>986</v>
      </c>
      <c r="D485" t="str">
        <f t="shared" si="46"/>
        <v>100% Virgin wool (organic), villafliis</v>
      </c>
      <c r="E485" t="str">
        <f t="shared" si="48"/>
        <v>jasper mélange  (052E )</v>
      </c>
      <c r="F485" s="1" t="s">
        <v>678</v>
      </c>
      <c r="G485" s="1" t="s">
        <v>679</v>
      </c>
      <c r="H485" s="3">
        <v>1</v>
      </c>
      <c r="I485" s="2">
        <v>4046304298121</v>
      </c>
      <c r="J485" s="21">
        <v>9.1999999999999993</v>
      </c>
      <c r="L485" s="63">
        <f t="shared" si="47"/>
        <v>22.1</v>
      </c>
      <c r="M485" t="s">
        <v>52</v>
      </c>
      <c r="P485" s="15">
        <f t="shared" si="51"/>
        <v>14.365000000000002</v>
      </c>
      <c r="Q485" s="5">
        <f t="shared" si="49"/>
        <v>0</v>
      </c>
      <c r="R485" s="21">
        <f t="shared" si="50"/>
        <v>5.1650000000000027</v>
      </c>
    </row>
    <row r="486" spans="1:18" x14ac:dyDescent="0.25">
      <c r="A486" t="s">
        <v>4588</v>
      </c>
      <c r="B486" s="3" t="s">
        <v>987</v>
      </c>
      <c r="C486" t="s">
        <v>988</v>
      </c>
      <c r="D486" t="str">
        <f t="shared" si="46"/>
        <v>100% Virgin wool (organic), villafliis</v>
      </c>
      <c r="E486" t="str">
        <f t="shared" si="48"/>
        <v>jasper mélange  (052E )</v>
      </c>
      <c r="F486" s="1" t="s">
        <v>678</v>
      </c>
      <c r="G486" s="1" t="s">
        <v>679</v>
      </c>
      <c r="H486" s="3">
        <v>2</v>
      </c>
      <c r="I486" s="2">
        <v>4046304298138</v>
      </c>
      <c r="J486" s="21">
        <v>9.6999999999999993</v>
      </c>
      <c r="L486" s="63">
        <f t="shared" si="47"/>
        <v>23.3</v>
      </c>
      <c r="M486" t="s">
        <v>52</v>
      </c>
      <c r="P486" s="15">
        <f t="shared" si="51"/>
        <v>15.145000000000001</v>
      </c>
      <c r="Q486" s="5">
        <f t="shared" si="49"/>
        <v>0</v>
      </c>
      <c r="R486" s="21">
        <f t="shared" si="50"/>
        <v>5.4450000000000021</v>
      </c>
    </row>
    <row r="487" spans="1:18" x14ac:dyDescent="0.25">
      <c r="A487" t="s">
        <v>4588</v>
      </c>
      <c r="B487" s="3" t="s">
        <v>989</v>
      </c>
      <c r="C487" t="s">
        <v>990</v>
      </c>
      <c r="D487" t="str">
        <f t="shared" si="46"/>
        <v>100% Virgin wool (organic), villafliis</v>
      </c>
      <c r="E487" t="str">
        <f t="shared" si="48"/>
        <v>walnut mélange  (75 )</v>
      </c>
      <c r="F487" s="1">
        <v>75</v>
      </c>
      <c r="G487" s="1" t="s">
        <v>518</v>
      </c>
      <c r="H487" s="3">
        <v>1</v>
      </c>
      <c r="I487" s="2">
        <v>4046304232552</v>
      </c>
      <c r="J487" s="21">
        <v>9.1999999999999993</v>
      </c>
      <c r="L487" s="63">
        <f t="shared" si="47"/>
        <v>22.1</v>
      </c>
      <c r="M487" t="s">
        <v>52</v>
      </c>
      <c r="P487" s="15">
        <f t="shared" si="51"/>
        <v>14.365000000000002</v>
      </c>
      <c r="Q487" s="5">
        <f t="shared" si="49"/>
        <v>0</v>
      </c>
      <c r="R487" s="21">
        <f t="shared" si="50"/>
        <v>5.1650000000000027</v>
      </c>
    </row>
    <row r="488" spans="1:18" x14ac:dyDescent="0.25">
      <c r="A488" t="s">
        <v>4588</v>
      </c>
      <c r="B488" s="3" t="s">
        <v>991</v>
      </c>
      <c r="C488" t="s">
        <v>992</v>
      </c>
      <c r="D488" t="str">
        <f t="shared" si="46"/>
        <v>100% Virgin wool (organic), villafliis</v>
      </c>
      <c r="E488" t="str">
        <f t="shared" si="48"/>
        <v>walnut mélange  (75 )</v>
      </c>
      <c r="F488" s="1">
        <v>75</v>
      </c>
      <c r="G488" s="1" t="s">
        <v>518</v>
      </c>
      <c r="H488" s="3">
        <v>2</v>
      </c>
      <c r="I488" s="2">
        <v>4046304232569</v>
      </c>
      <c r="J488" s="21">
        <v>9.6999999999999993</v>
      </c>
      <c r="L488" s="63">
        <f t="shared" si="47"/>
        <v>23.3</v>
      </c>
      <c r="M488" t="s">
        <v>52</v>
      </c>
      <c r="P488" s="15">
        <f t="shared" si="51"/>
        <v>15.145000000000001</v>
      </c>
      <c r="Q488" s="5">
        <f t="shared" si="49"/>
        <v>0</v>
      </c>
      <c r="R488" s="21">
        <f t="shared" si="50"/>
        <v>5.4450000000000021</v>
      </c>
    </row>
    <row r="489" spans="1:18" x14ac:dyDescent="0.25">
      <c r="A489" t="s">
        <v>4588</v>
      </c>
      <c r="B489" s="3" t="s">
        <v>993</v>
      </c>
      <c r="C489" t="s">
        <v>994</v>
      </c>
      <c r="D489" t="str">
        <f t="shared" si="46"/>
        <v>100% Virgin wool (organic), villafliis</v>
      </c>
      <c r="E489" t="str">
        <f t="shared" si="48"/>
        <v>cinnamon mélange  (079E )</v>
      </c>
      <c r="F489" s="1" t="s">
        <v>696</v>
      </c>
      <c r="G489" s="1" t="s">
        <v>697</v>
      </c>
      <c r="H489" s="3">
        <v>1</v>
      </c>
      <c r="I489" s="2">
        <v>4046304268919</v>
      </c>
      <c r="J489" s="21">
        <v>9.1999999999999993</v>
      </c>
      <c r="L489" s="63">
        <f t="shared" si="47"/>
        <v>22.1</v>
      </c>
      <c r="M489" t="s">
        <v>52</v>
      </c>
      <c r="P489" s="15">
        <f t="shared" si="51"/>
        <v>14.365000000000002</v>
      </c>
      <c r="Q489" s="5">
        <f t="shared" si="49"/>
        <v>0</v>
      </c>
      <c r="R489" s="21">
        <f t="shared" si="50"/>
        <v>5.1650000000000027</v>
      </c>
    </row>
    <row r="490" spans="1:18" x14ac:dyDescent="0.25">
      <c r="A490" t="s">
        <v>4588</v>
      </c>
      <c r="B490" s="3" t="s">
        <v>995</v>
      </c>
      <c r="C490" t="s">
        <v>996</v>
      </c>
      <c r="D490" t="str">
        <f t="shared" si="46"/>
        <v>100% Virgin wool (organic), villafliis</v>
      </c>
      <c r="E490" t="str">
        <f t="shared" si="48"/>
        <v>cinnamon mélange  (079E )</v>
      </c>
      <c r="F490" s="1" t="s">
        <v>696</v>
      </c>
      <c r="G490" s="1" t="s">
        <v>697</v>
      </c>
      <c r="H490" s="3">
        <v>2</v>
      </c>
      <c r="I490" s="2">
        <v>4046304268926</v>
      </c>
      <c r="J490" s="21">
        <v>9.6999999999999993</v>
      </c>
      <c r="L490" s="63">
        <f t="shared" si="47"/>
        <v>23.3</v>
      </c>
      <c r="M490" t="s">
        <v>52</v>
      </c>
      <c r="P490" s="15">
        <f t="shared" si="51"/>
        <v>15.145000000000001</v>
      </c>
      <c r="Q490" s="5">
        <f t="shared" si="49"/>
        <v>0</v>
      </c>
      <c r="R490" s="21">
        <f t="shared" si="50"/>
        <v>5.4450000000000021</v>
      </c>
    </row>
    <row r="491" spans="1:18" x14ac:dyDescent="0.25">
      <c r="A491" t="s">
        <v>4588</v>
      </c>
      <c r="B491" s="3" t="s">
        <v>997</v>
      </c>
      <c r="C491" t="s">
        <v>998</v>
      </c>
      <c r="D491" t="str">
        <f t="shared" si="46"/>
        <v>100% Virgin wool (organic), villafliis</v>
      </c>
      <c r="E491" t="str">
        <f t="shared" si="48"/>
        <v>blue mélange  (80 )</v>
      </c>
      <c r="F491" s="1">
        <v>80</v>
      </c>
      <c r="G491" s="1" t="s">
        <v>88</v>
      </c>
      <c r="H491" s="3">
        <v>1</v>
      </c>
      <c r="I491" s="2">
        <v>4046304185322</v>
      </c>
      <c r="J491" s="21">
        <v>9.1999999999999993</v>
      </c>
      <c r="L491" s="63">
        <f t="shared" si="47"/>
        <v>22.1</v>
      </c>
      <c r="M491" t="s">
        <v>52</v>
      </c>
      <c r="P491" s="15">
        <f t="shared" si="51"/>
        <v>14.365000000000002</v>
      </c>
      <c r="Q491" s="5">
        <f t="shared" si="49"/>
        <v>0</v>
      </c>
      <c r="R491" s="21">
        <f t="shared" si="50"/>
        <v>5.1650000000000027</v>
      </c>
    </row>
    <row r="492" spans="1:18" x14ac:dyDescent="0.25">
      <c r="A492" t="s">
        <v>4588</v>
      </c>
      <c r="B492" s="3" t="s">
        <v>999</v>
      </c>
      <c r="C492" t="s">
        <v>1000</v>
      </c>
      <c r="D492" t="str">
        <f t="shared" si="46"/>
        <v>100% Virgin wool (organic), villafliis</v>
      </c>
      <c r="E492" t="str">
        <f t="shared" si="48"/>
        <v>blue mélange  (80 )</v>
      </c>
      <c r="F492" s="1">
        <v>80</v>
      </c>
      <c r="G492" s="1" t="s">
        <v>88</v>
      </c>
      <c r="H492" s="3">
        <v>2</v>
      </c>
      <c r="I492" s="2">
        <v>4046304185339</v>
      </c>
      <c r="J492" s="21">
        <v>9.6999999999999993</v>
      </c>
      <c r="L492" s="63">
        <f t="shared" si="47"/>
        <v>23.3</v>
      </c>
      <c r="M492" t="s">
        <v>52</v>
      </c>
      <c r="P492" s="15">
        <f t="shared" si="51"/>
        <v>15.145000000000001</v>
      </c>
      <c r="Q492" s="5">
        <f t="shared" si="49"/>
        <v>0</v>
      </c>
      <c r="R492" s="21">
        <f t="shared" si="50"/>
        <v>5.4450000000000021</v>
      </c>
    </row>
    <row r="493" spans="1:18" x14ac:dyDescent="0.25">
      <c r="A493" t="s">
        <v>4588</v>
      </c>
      <c r="B493" s="3" t="s">
        <v>1001</v>
      </c>
      <c r="C493" t="s">
        <v>1002</v>
      </c>
      <c r="D493" t="str">
        <f t="shared" si="46"/>
        <v>100% Virgin wool (organic), villafliis</v>
      </c>
      <c r="E493" t="str">
        <f t="shared" si="48"/>
        <v>sand mélange  (087E )</v>
      </c>
      <c r="F493" s="1" t="s">
        <v>710</v>
      </c>
      <c r="G493" s="1" t="s">
        <v>711</v>
      </c>
      <c r="H493" s="3">
        <v>1</v>
      </c>
      <c r="I493" s="2">
        <v>4046304298381</v>
      </c>
      <c r="J493" s="21">
        <v>9.1999999999999993</v>
      </c>
      <c r="L493" s="63">
        <f t="shared" si="47"/>
        <v>22.1</v>
      </c>
      <c r="M493" t="s">
        <v>52</v>
      </c>
      <c r="P493" s="15">
        <f t="shared" si="51"/>
        <v>14.365000000000002</v>
      </c>
      <c r="Q493" s="5">
        <f t="shared" si="49"/>
        <v>0</v>
      </c>
      <c r="R493" s="21">
        <f t="shared" si="50"/>
        <v>5.1650000000000027</v>
      </c>
    </row>
    <row r="494" spans="1:18" x14ac:dyDescent="0.25">
      <c r="A494" t="s">
        <v>4588</v>
      </c>
      <c r="B494" s="3" t="s">
        <v>1003</v>
      </c>
      <c r="C494" t="s">
        <v>1004</v>
      </c>
      <c r="D494" t="str">
        <f t="shared" si="46"/>
        <v>100% Virgin wool (organic), villafliis</v>
      </c>
      <c r="E494" t="str">
        <f t="shared" si="48"/>
        <v>sand mélange  (087E )</v>
      </c>
      <c r="F494" s="1" t="s">
        <v>710</v>
      </c>
      <c r="G494" s="1" t="s">
        <v>711</v>
      </c>
      <c r="H494" s="3">
        <v>2</v>
      </c>
      <c r="I494" s="2">
        <v>4046304298398</v>
      </c>
      <c r="J494" s="21">
        <v>9.6999999999999993</v>
      </c>
      <c r="L494" s="63">
        <f t="shared" si="47"/>
        <v>23.3</v>
      </c>
      <c r="M494" t="s">
        <v>52</v>
      </c>
      <c r="P494" s="15">
        <f t="shared" si="51"/>
        <v>15.145000000000001</v>
      </c>
      <c r="Q494" s="5">
        <f t="shared" si="49"/>
        <v>0</v>
      </c>
      <c r="R494" s="21">
        <f t="shared" si="50"/>
        <v>5.4450000000000021</v>
      </c>
    </row>
    <row r="495" spans="1:18" x14ac:dyDescent="0.25">
      <c r="A495" t="s">
        <v>4588</v>
      </c>
      <c r="B495" s="3" t="s">
        <v>1005</v>
      </c>
      <c r="C495" t="s">
        <v>1006</v>
      </c>
      <c r="D495" t="str">
        <f t="shared" si="46"/>
        <v>100% Virgin wool (organic), villafliis</v>
      </c>
      <c r="E495" t="str">
        <f t="shared" si="48"/>
        <v>light grey mélange  (91 )</v>
      </c>
      <c r="F495" s="1">
        <v>91</v>
      </c>
      <c r="G495" s="1" t="s">
        <v>523</v>
      </c>
      <c r="H495" s="3">
        <v>1</v>
      </c>
      <c r="I495" s="2">
        <v>4046304185346</v>
      </c>
      <c r="J495" s="21">
        <v>9.1999999999999993</v>
      </c>
      <c r="L495" s="63">
        <f t="shared" si="47"/>
        <v>22.1</v>
      </c>
      <c r="M495" t="s">
        <v>52</v>
      </c>
      <c r="P495" s="15">
        <f t="shared" si="51"/>
        <v>14.365000000000002</v>
      </c>
      <c r="Q495" s="5">
        <f t="shared" si="49"/>
        <v>0</v>
      </c>
      <c r="R495" s="21">
        <f t="shared" si="50"/>
        <v>5.1650000000000027</v>
      </c>
    </row>
    <row r="496" spans="1:18" x14ac:dyDescent="0.25">
      <c r="A496" t="s">
        <v>4588</v>
      </c>
      <c r="B496" s="3" t="s">
        <v>1007</v>
      </c>
      <c r="C496" t="s">
        <v>1008</v>
      </c>
      <c r="D496" t="str">
        <f t="shared" si="46"/>
        <v>100% Virgin wool (organic), villafliis</v>
      </c>
      <c r="E496" t="str">
        <f t="shared" si="48"/>
        <v>light grey mélange  (91 )</v>
      </c>
      <c r="F496" s="1">
        <v>91</v>
      </c>
      <c r="G496" s="1" t="s">
        <v>523</v>
      </c>
      <c r="H496" s="3">
        <v>2</v>
      </c>
      <c r="I496" s="2">
        <v>4046304185353</v>
      </c>
      <c r="J496" s="21">
        <v>9.6999999999999993</v>
      </c>
      <c r="L496" s="63">
        <f t="shared" si="47"/>
        <v>23.3</v>
      </c>
      <c r="M496" t="s">
        <v>52</v>
      </c>
      <c r="P496" s="15">
        <f t="shared" si="51"/>
        <v>15.145000000000001</v>
      </c>
      <c r="Q496" s="5">
        <f t="shared" si="49"/>
        <v>0</v>
      </c>
      <c r="R496" s="21">
        <f t="shared" si="50"/>
        <v>5.4450000000000021</v>
      </c>
    </row>
    <row r="497" spans="1:18" x14ac:dyDescent="0.25">
      <c r="A497" t="s">
        <v>4589</v>
      </c>
      <c r="B497" s="3" t="s">
        <v>1009</v>
      </c>
      <c r="C497" t="s">
        <v>1010</v>
      </c>
      <c r="D497" t="str">
        <f t="shared" si="46"/>
        <v>100% Virgin wool (organic), villafliis</v>
      </c>
      <c r="E497" t="str">
        <f t="shared" si="48"/>
        <v>saffron mélange  (018E )</v>
      </c>
      <c r="F497" s="1" t="s">
        <v>50</v>
      </c>
      <c r="G497" s="1" t="s">
        <v>51</v>
      </c>
      <c r="H497" s="3">
        <v>1</v>
      </c>
      <c r="I497" s="2">
        <v>4046304277980</v>
      </c>
      <c r="J497" s="21">
        <v>9.3000000000000007</v>
      </c>
      <c r="L497" s="63">
        <f t="shared" si="47"/>
        <v>22.3</v>
      </c>
      <c r="M497" t="s">
        <v>52</v>
      </c>
      <c r="P497" s="15">
        <f t="shared" si="51"/>
        <v>14.495000000000001</v>
      </c>
      <c r="Q497" s="5">
        <f t="shared" si="49"/>
        <v>0</v>
      </c>
      <c r="R497" s="21">
        <f t="shared" si="50"/>
        <v>5.1950000000000003</v>
      </c>
    </row>
    <row r="498" spans="1:18" x14ac:dyDescent="0.25">
      <c r="A498" t="s">
        <v>4589</v>
      </c>
      <c r="B498" s="3" t="s">
        <v>1011</v>
      </c>
      <c r="C498" t="s">
        <v>1012</v>
      </c>
      <c r="D498" t="str">
        <f t="shared" si="46"/>
        <v>100% Virgin wool (organic), villafliis</v>
      </c>
      <c r="E498" t="str">
        <f t="shared" si="48"/>
        <v>reed mélange  (044E )</v>
      </c>
      <c r="F498" s="1" t="s">
        <v>658</v>
      </c>
      <c r="G498" s="1" t="s">
        <v>659</v>
      </c>
      <c r="H498" s="3">
        <v>1</v>
      </c>
      <c r="I498" s="2">
        <v>4046304277997</v>
      </c>
      <c r="J498" s="21">
        <v>9.3000000000000007</v>
      </c>
      <c r="L498" s="63">
        <f t="shared" si="47"/>
        <v>22.3</v>
      </c>
      <c r="M498" t="s">
        <v>52</v>
      </c>
      <c r="P498" s="15">
        <f t="shared" si="51"/>
        <v>14.495000000000001</v>
      </c>
      <c r="Q498" s="5">
        <f t="shared" si="49"/>
        <v>0</v>
      </c>
      <c r="R498" s="21">
        <f t="shared" si="50"/>
        <v>5.1950000000000003</v>
      </c>
    </row>
    <row r="499" spans="1:18" x14ac:dyDescent="0.25">
      <c r="A499" t="s">
        <v>4589</v>
      </c>
      <c r="B499" s="3" t="s">
        <v>1013</v>
      </c>
      <c r="C499" t="s">
        <v>1014</v>
      </c>
      <c r="D499" t="str">
        <f t="shared" si="46"/>
        <v>100% Virgin wool (organic), villafliis</v>
      </c>
      <c r="E499" t="str">
        <f t="shared" si="48"/>
        <v>jasper mélange  (052E )</v>
      </c>
      <c r="F499" s="1" t="s">
        <v>678</v>
      </c>
      <c r="G499" s="1" t="s">
        <v>679</v>
      </c>
      <c r="H499" s="3">
        <v>1</v>
      </c>
      <c r="I499" s="2">
        <v>4046304298183</v>
      </c>
      <c r="J499" s="21">
        <v>9.3000000000000007</v>
      </c>
      <c r="L499" s="63">
        <f t="shared" si="47"/>
        <v>22.3</v>
      </c>
      <c r="M499" t="s">
        <v>52</v>
      </c>
      <c r="P499" s="15">
        <f t="shared" si="51"/>
        <v>14.495000000000001</v>
      </c>
      <c r="Q499" s="5">
        <f t="shared" si="49"/>
        <v>0</v>
      </c>
      <c r="R499" s="21">
        <f t="shared" si="50"/>
        <v>5.1950000000000003</v>
      </c>
    </row>
    <row r="500" spans="1:18" x14ac:dyDescent="0.25">
      <c r="A500" t="s">
        <v>4589</v>
      </c>
      <c r="B500" s="3" t="s">
        <v>1015</v>
      </c>
      <c r="C500" t="s">
        <v>1016</v>
      </c>
      <c r="D500" t="str">
        <f t="shared" si="46"/>
        <v>100% Virgin wool (organic), villafliis</v>
      </c>
      <c r="E500" t="str">
        <f t="shared" si="48"/>
        <v>cinnamon mélange  (079E )</v>
      </c>
      <c r="F500" s="1" t="s">
        <v>696</v>
      </c>
      <c r="G500" s="1" t="s">
        <v>697</v>
      </c>
      <c r="H500" s="3">
        <v>1</v>
      </c>
      <c r="I500" s="2">
        <v>4046304278000</v>
      </c>
      <c r="J500" s="21">
        <v>9.3000000000000007</v>
      </c>
      <c r="L500" s="63">
        <f t="shared" si="47"/>
        <v>22.3</v>
      </c>
      <c r="M500" t="s">
        <v>52</v>
      </c>
      <c r="P500" s="15">
        <f t="shared" si="51"/>
        <v>14.495000000000001</v>
      </c>
      <c r="Q500" s="5">
        <f t="shared" si="49"/>
        <v>0</v>
      </c>
      <c r="R500" s="21">
        <f t="shared" si="50"/>
        <v>5.1950000000000003</v>
      </c>
    </row>
    <row r="501" spans="1:18" x14ac:dyDescent="0.25">
      <c r="A501" t="s">
        <v>4588</v>
      </c>
      <c r="B501" s="3" t="s">
        <v>1017</v>
      </c>
      <c r="C501" t="s">
        <v>1018</v>
      </c>
      <c r="D501" t="str">
        <f t="shared" si="46"/>
        <v>100% Virgin wool (organic), villafliis</v>
      </c>
      <c r="E501" t="str">
        <f t="shared" si="48"/>
        <v>natural  (1 )</v>
      </c>
      <c r="F501" s="1">
        <v>1</v>
      </c>
      <c r="G501" s="1" t="s">
        <v>6</v>
      </c>
      <c r="H501" s="3" t="s">
        <v>4512</v>
      </c>
      <c r="I501" s="2">
        <v>4046304084403</v>
      </c>
      <c r="J501" s="21">
        <v>35.200000000000003</v>
      </c>
      <c r="L501" s="63">
        <f t="shared" si="47"/>
        <v>84.5</v>
      </c>
      <c r="M501" t="s">
        <v>52</v>
      </c>
      <c r="P501" s="15">
        <f t="shared" si="51"/>
        <v>54.925000000000004</v>
      </c>
      <c r="Q501" s="5">
        <f t="shared" si="49"/>
        <v>0</v>
      </c>
      <c r="R501" s="21">
        <f t="shared" si="50"/>
        <v>19.725000000000001</v>
      </c>
    </row>
    <row r="502" spans="1:18" x14ac:dyDescent="0.25">
      <c r="A502" t="s">
        <v>4588</v>
      </c>
      <c r="B502" s="3" t="s">
        <v>1019</v>
      </c>
      <c r="C502" t="s">
        <v>1020</v>
      </c>
      <c r="D502" t="str">
        <f t="shared" si="46"/>
        <v>100% Virgin wool (organic), villafliis</v>
      </c>
      <c r="E502" t="str">
        <f t="shared" si="48"/>
        <v>natural  (1 )</v>
      </c>
      <c r="F502" s="1">
        <v>1</v>
      </c>
      <c r="G502" s="1" t="s">
        <v>6</v>
      </c>
      <c r="H502" s="3" t="s">
        <v>4513</v>
      </c>
      <c r="I502" s="2">
        <v>4046304084410</v>
      </c>
      <c r="J502" s="21">
        <v>38.5</v>
      </c>
      <c r="L502" s="63">
        <f t="shared" si="47"/>
        <v>92.4</v>
      </c>
      <c r="M502" t="s">
        <v>52</v>
      </c>
      <c r="P502" s="15">
        <f t="shared" si="51"/>
        <v>60.06</v>
      </c>
      <c r="Q502" s="5">
        <f t="shared" si="49"/>
        <v>0</v>
      </c>
      <c r="R502" s="21">
        <f t="shared" si="50"/>
        <v>21.560000000000002</v>
      </c>
    </row>
    <row r="503" spans="1:18" x14ac:dyDescent="0.25">
      <c r="A503" t="s">
        <v>4588</v>
      </c>
      <c r="B503" s="3" t="s">
        <v>1021</v>
      </c>
      <c r="C503" t="s">
        <v>1022</v>
      </c>
      <c r="D503" t="str">
        <f t="shared" si="46"/>
        <v>100% Virgin wool (organic), villafliis</v>
      </c>
      <c r="E503" t="str">
        <f t="shared" si="48"/>
        <v>saffron mélange  (018E )</v>
      </c>
      <c r="F503" s="1" t="s">
        <v>50</v>
      </c>
      <c r="G503" s="1" t="s">
        <v>51</v>
      </c>
      <c r="H503" s="3" t="s">
        <v>4512</v>
      </c>
      <c r="I503" s="2">
        <v>4046304227176</v>
      </c>
      <c r="J503" s="21">
        <v>37.9</v>
      </c>
      <c r="L503" s="63">
        <f t="shared" si="47"/>
        <v>90.95</v>
      </c>
      <c r="M503" t="s">
        <v>52</v>
      </c>
      <c r="P503" s="15">
        <f t="shared" si="51"/>
        <v>59.117500000000007</v>
      </c>
      <c r="Q503" s="5">
        <f t="shared" si="49"/>
        <v>0</v>
      </c>
      <c r="R503" s="21">
        <f t="shared" si="50"/>
        <v>21.217500000000008</v>
      </c>
    </row>
    <row r="504" spans="1:18" x14ac:dyDescent="0.25">
      <c r="A504" t="s">
        <v>4588</v>
      </c>
      <c r="B504" s="3" t="s">
        <v>1023</v>
      </c>
      <c r="C504" t="s">
        <v>1024</v>
      </c>
      <c r="D504" t="str">
        <f t="shared" si="46"/>
        <v>100% Virgin wool (organic), villafliis</v>
      </c>
      <c r="E504" t="str">
        <f t="shared" si="48"/>
        <v>saffron mélange  (018E )</v>
      </c>
      <c r="F504" s="1" t="s">
        <v>50</v>
      </c>
      <c r="G504" s="1" t="s">
        <v>51</v>
      </c>
      <c r="H504" s="3" t="s">
        <v>4513</v>
      </c>
      <c r="I504" s="2">
        <v>4046304227183</v>
      </c>
      <c r="J504" s="21">
        <v>41.9</v>
      </c>
      <c r="L504" s="63">
        <f t="shared" si="47"/>
        <v>100.55000000000001</v>
      </c>
      <c r="M504" t="s">
        <v>52</v>
      </c>
      <c r="P504" s="15">
        <f t="shared" si="51"/>
        <v>65.357500000000016</v>
      </c>
      <c r="Q504" s="5">
        <f t="shared" si="49"/>
        <v>0</v>
      </c>
      <c r="R504" s="21">
        <f t="shared" si="50"/>
        <v>23.457500000000017</v>
      </c>
    </row>
    <row r="505" spans="1:18" x14ac:dyDescent="0.25">
      <c r="A505" t="s">
        <v>4588</v>
      </c>
      <c r="B505" s="3" t="s">
        <v>1025</v>
      </c>
      <c r="C505" t="s">
        <v>1026</v>
      </c>
      <c r="D505" t="str">
        <f t="shared" si="46"/>
        <v>100% Virgin wool (organic), villafliis</v>
      </c>
      <c r="E505" t="str">
        <f t="shared" si="48"/>
        <v>saffron mélange  (018E )</v>
      </c>
      <c r="F505" s="1" t="s">
        <v>50</v>
      </c>
      <c r="G505" s="1" t="s">
        <v>51</v>
      </c>
      <c r="H505" s="3" t="s">
        <v>4514</v>
      </c>
      <c r="I505" s="2">
        <v>4046304227190</v>
      </c>
      <c r="J505" s="21">
        <v>47.3</v>
      </c>
      <c r="L505" s="63">
        <f t="shared" si="47"/>
        <v>113.5</v>
      </c>
      <c r="M505" t="s">
        <v>52</v>
      </c>
      <c r="P505" s="15">
        <f t="shared" si="51"/>
        <v>73.775000000000006</v>
      </c>
      <c r="Q505" s="5">
        <f t="shared" si="49"/>
        <v>0</v>
      </c>
      <c r="R505" s="21">
        <f t="shared" si="50"/>
        <v>26.475000000000009</v>
      </c>
    </row>
    <row r="506" spans="1:18" x14ac:dyDescent="0.25">
      <c r="A506" t="s">
        <v>4588</v>
      </c>
      <c r="B506" s="3" t="s">
        <v>1027</v>
      </c>
      <c r="C506" t="s">
        <v>1028</v>
      </c>
      <c r="D506" t="str">
        <f t="shared" si="46"/>
        <v>100% Virgin wool (organic), villafliis</v>
      </c>
      <c r="E506" t="str">
        <f t="shared" si="48"/>
        <v>saffron mélange  (018E )</v>
      </c>
      <c r="F506" s="1" t="s">
        <v>50</v>
      </c>
      <c r="G506" s="1" t="s">
        <v>51</v>
      </c>
      <c r="H506" s="3" t="s">
        <v>4515</v>
      </c>
      <c r="I506" s="2">
        <v>4046304227206</v>
      </c>
      <c r="J506" s="21">
        <v>53.3</v>
      </c>
      <c r="L506" s="63">
        <f t="shared" si="47"/>
        <v>127.89999999999999</v>
      </c>
      <c r="M506" t="s">
        <v>52</v>
      </c>
      <c r="P506" s="15">
        <f t="shared" si="51"/>
        <v>83.134999999999991</v>
      </c>
      <c r="Q506" s="5">
        <f t="shared" si="49"/>
        <v>0</v>
      </c>
      <c r="R506" s="21">
        <f t="shared" si="50"/>
        <v>29.834999999999994</v>
      </c>
    </row>
    <row r="507" spans="1:18" x14ac:dyDescent="0.25">
      <c r="A507" t="s">
        <v>4588</v>
      </c>
      <c r="B507" s="3" t="s">
        <v>1029</v>
      </c>
      <c r="C507" t="s">
        <v>1030</v>
      </c>
      <c r="D507" t="str">
        <f t="shared" si="46"/>
        <v>100% Virgin wool (organic), villafliis</v>
      </c>
      <c r="E507" t="str">
        <f t="shared" si="48"/>
        <v>reed mélange  (044E )</v>
      </c>
      <c r="F507" s="1" t="s">
        <v>658</v>
      </c>
      <c r="G507" s="1" t="s">
        <v>659</v>
      </c>
      <c r="H507" s="3" t="s">
        <v>4512</v>
      </c>
      <c r="I507" s="2">
        <v>4046304268933</v>
      </c>
      <c r="J507" s="21">
        <v>37.9</v>
      </c>
      <c r="L507" s="63">
        <f t="shared" si="47"/>
        <v>90.95</v>
      </c>
      <c r="M507" t="s">
        <v>52</v>
      </c>
      <c r="P507" s="15">
        <f t="shared" si="51"/>
        <v>59.117500000000007</v>
      </c>
      <c r="Q507" s="5">
        <f t="shared" si="49"/>
        <v>0</v>
      </c>
      <c r="R507" s="21">
        <f t="shared" si="50"/>
        <v>21.217500000000008</v>
      </c>
    </row>
    <row r="508" spans="1:18" x14ac:dyDescent="0.25">
      <c r="A508" t="s">
        <v>4588</v>
      </c>
      <c r="B508" s="3" t="s">
        <v>1031</v>
      </c>
      <c r="C508" t="s">
        <v>1032</v>
      </c>
      <c r="D508" t="str">
        <f t="shared" ref="D508:D571" si="52">M508&amp;", "&amp;"villafliis"</f>
        <v>100% Virgin wool (organic), villafliis</v>
      </c>
      <c r="E508" t="str">
        <f t="shared" si="48"/>
        <v>reed mélange  (044E )</v>
      </c>
      <c r="F508" s="1" t="s">
        <v>658</v>
      </c>
      <c r="G508" s="1" t="s">
        <v>659</v>
      </c>
      <c r="H508" s="3" t="s">
        <v>4513</v>
      </c>
      <c r="I508" s="2">
        <v>4046304268940</v>
      </c>
      <c r="J508" s="21">
        <v>41.9</v>
      </c>
      <c r="L508" s="63">
        <f t="shared" si="47"/>
        <v>100.55000000000001</v>
      </c>
      <c r="M508" t="s">
        <v>52</v>
      </c>
      <c r="P508" s="15">
        <f t="shared" si="51"/>
        <v>65.357500000000016</v>
      </c>
      <c r="Q508" s="5">
        <f t="shared" si="49"/>
        <v>0</v>
      </c>
      <c r="R508" s="21">
        <f t="shared" si="50"/>
        <v>23.457500000000017</v>
      </c>
    </row>
    <row r="509" spans="1:18" x14ac:dyDescent="0.25">
      <c r="A509" t="s">
        <v>4588</v>
      </c>
      <c r="B509" s="3" t="s">
        <v>1033</v>
      </c>
      <c r="C509" t="s">
        <v>1034</v>
      </c>
      <c r="D509" t="str">
        <f t="shared" si="52"/>
        <v>100% Virgin wool (organic), villafliis</v>
      </c>
      <c r="E509" t="str">
        <f t="shared" si="48"/>
        <v>reed mélange  (044E )</v>
      </c>
      <c r="F509" s="1" t="s">
        <v>658</v>
      </c>
      <c r="G509" s="1" t="s">
        <v>659</v>
      </c>
      <c r="H509" s="3" t="s">
        <v>4514</v>
      </c>
      <c r="I509" s="2">
        <v>4046304268957</v>
      </c>
      <c r="J509" s="21">
        <v>47.3</v>
      </c>
      <c r="L509" s="63">
        <f t="shared" si="47"/>
        <v>113.5</v>
      </c>
      <c r="M509" t="s">
        <v>52</v>
      </c>
      <c r="P509" s="15">
        <f t="shared" si="51"/>
        <v>73.775000000000006</v>
      </c>
      <c r="Q509" s="5">
        <f t="shared" si="49"/>
        <v>0</v>
      </c>
      <c r="R509" s="21">
        <f t="shared" si="50"/>
        <v>26.475000000000009</v>
      </c>
    </row>
    <row r="510" spans="1:18" x14ac:dyDescent="0.25">
      <c r="A510" t="s">
        <v>4588</v>
      </c>
      <c r="B510" s="3" t="s">
        <v>1035</v>
      </c>
      <c r="C510" t="s">
        <v>1036</v>
      </c>
      <c r="D510" t="str">
        <f t="shared" si="52"/>
        <v>100% Virgin wool (organic), villafliis</v>
      </c>
      <c r="E510" t="str">
        <f t="shared" si="48"/>
        <v>reed mélange  (044E )</v>
      </c>
      <c r="F510" s="1" t="s">
        <v>658</v>
      </c>
      <c r="G510" s="1" t="s">
        <v>659</v>
      </c>
      <c r="H510" s="3" t="s">
        <v>4515</v>
      </c>
      <c r="I510" s="2">
        <v>4046304268964</v>
      </c>
      <c r="J510" s="21">
        <v>53.3</v>
      </c>
      <c r="L510" s="63">
        <f t="shared" si="47"/>
        <v>127.89999999999999</v>
      </c>
      <c r="M510" t="s">
        <v>52</v>
      </c>
      <c r="P510" s="15">
        <f t="shared" si="51"/>
        <v>83.134999999999991</v>
      </c>
      <c r="Q510" s="5">
        <f t="shared" si="49"/>
        <v>0</v>
      </c>
      <c r="R510" s="21">
        <f t="shared" si="50"/>
        <v>29.834999999999994</v>
      </c>
    </row>
    <row r="511" spans="1:18" x14ac:dyDescent="0.25">
      <c r="A511" t="s">
        <v>4588</v>
      </c>
      <c r="B511" s="3" t="s">
        <v>1037</v>
      </c>
      <c r="C511" t="s">
        <v>1038</v>
      </c>
      <c r="D511" t="str">
        <f t="shared" si="52"/>
        <v>100% Virgin wool (organic), villafliis</v>
      </c>
      <c r="E511" t="str">
        <f t="shared" si="48"/>
        <v>rosewood mélange  (051E )</v>
      </c>
      <c r="F511" s="1" t="s">
        <v>668</v>
      </c>
      <c r="G511" s="1" t="s">
        <v>669</v>
      </c>
      <c r="H511" s="3" t="s">
        <v>4512</v>
      </c>
      <c r="I511" s="2">
        <v>4046304233993</v>
      </c>
      <c r="J511" s="21">
        <v>37.9</v>
      </c>
      <c r="L511" s="63">
        <f t="shared" si="47"/>
        <v>90.95</v>
      </c>
      <c r="M511" t="s">
        <v>52</v>
      </c>
      <c r="P511" s="15">
        <f t="shared" si="51"/>
        <v>59.117500000000007</v>
      </c>
      <c r="Q511" s="5">
        <f t="shared" si="49"/>
        <v>0</v>
      </c>
      <c r="R511" s="21">
        <f t="shared" si="50"/>
        <v>21.217500000000008</v>
      </c>
    </row>
    <row r="512" spans="1:18" x14ac:dyDescent="0.25">
      <c r="A512" t="s">
        <v>4588</v>
      </c>
      <c r="B512" s="3" t="s">
        <v>1039</v>
      </c>
      <c r="C512" t="s">
        <v>1040</v>
      </c>
      <c r="D512" t="str">
        <f t="shared" si="52"/>
        <v>100% Virgin wool (organic), villafliis</v>
      </c>
      <c r="E512" t="str">
        <f t="shared" si="48"/>
        <v>rosewood mélange  (051E )</v>
      </c>
      <c r="F512" s="1" t="s">
        <v>668</v>
      </c>
      <c r="G512" s="1" t="s">
        <v>669</v>
      </c>
      <c r="H512" s="3" t="s">
        <v>4513</v>
      </c>
      <c r="I512" s="2">
        <v>4046304234006</v>
      </c>
      <c r="J512" s="21">
        <v>41.9</v>
      </c>
      <c r="L512" s="63">
        <f t="shared" si="47"/>
        <v>100.55000000000001</v>
      </c>
      <c r="M512" t="s">
        <v>52</v>
      </c>
      <c r="P512" s="15">
        <f t="shared" si="51"/>
        <v>65.357500000000016</v>
      </c>
      <c r="Q512" s="5">
        <f t="shared" si="49"/>
        <v>0</v>
      </c>
      <c r="R512" s="21">
        <f t="shared" si="50"/>
        <v>23.457500000000017</v>
      </c>
    </row>
    <row r="513" spans="1:18" x14ac:dyDescent="0.25">
      <c r="A513" t="s">
        <v>4588</v>
      </c>
      <c r="B513" s="3" t="s">
        <v>1041</v>
      </c>
      <c r="C513" t="s">
        <v>1042</v>
      </c>
      <c r="D513" t="str">
        <f t="shared" si="52"/>
        <v>100% Virgin wool (organic), villafliis</v>
      </c>
      <c r="E513" t="str">
        <f t="shared" si="48"/>
        <v>rosewood mélange  (051E )</v>
      </c>
      <c r="F513" s="1" t="s">
        <v>668</v>
      </c>
      <c r="G513" s="1" t="s">
        <v>669</v>
      </c>
      <c r="H513" s="3" t="s">
        <v>4514</v>
      </c>
      <c r="I513" s="2">
        <v>4046304234013</v>
      </c>
      <c r="J513" s="21">
        <v>47.3</v>
      </c>
      <c r="L513" s="63">
        <f t="shared" si="47"/>
        <v>113.5</v>
      </c>
      <c r="M513" t="s">
        <v>52</v>
      </c>
      <c r="P513" s="15">
        <f t="shared" si="51"/>
        <v>73.775000000000006</v>
      </c>
      <c r="Q513" s="5">
        <f t="shared" si="49"/>
        <v>0</v>
      </c>
      <c r="R513" s="21">
        <f t="shared" si="50"/>
        <v>26.475000000000009</v>
      </c>
    </row>
    <row r="514" spans="1:18" x14ac:dyDescent="0.25">
      <c r="A514" t="s">
        <v>4588</v>
      </c>
      <c r="B514" s="3" t="s">
        <v>1043</v>
      </c>
      <c r="C514" t="s">
        <v>1044</v>
      </c>
      <c r="D514" t="str">
        <f t="shared" si="52"/>
        <v>100% Virgin wool (organic), villafliis</v>
      </c>
      <c r="E514" t="str">
        <f t="shared" si="48"/>
        <v>rosewood mélange  (051E )</v>
      </c>
      <c r="F514" s="1" t="s">
        <v>668</v>
      </c>
      <c r="G514" s="1" t="s">
        <v>669</v>
      </c>
      <c r="H514" s="3" t="s">
        <v>4515</v>
      </c>
      <c r="I514" s="2">
        <v>4046304234020</v>
      </c>
      <c r="J514" s="21">
        <v>53.3</v>
      </c>
      <c r="L514" s="63">
        <f t="shared" si="47"/>
        <v>127.89999999999999</v>
      </c>
      <c r="M514" t="s">
        <v>52</v>
      </c>
      <c r="P514" s="15">
        <f t="shared" si="51"/>
        <v>83.134999999999991</v>
      </c>
      <c r="Q514" s="5">
        <f t="shared" si="49"/>
        <v>0</v>
      </c>
      <c r="R514" s="21">
        <f t="shared" si="50"/>
        <v>29.834999999999994</v>
      </c>
    </row>
    <row r="515" spans="1:18" x14ac:dyDescent="0.25">
      <c r="A515" t="s">
        <v>4588</v>
      </c>
      <c r="B515" s="3" t="s">
        <v>1045</v>
      </c>
      <c r="C515" t="s">
        <v>1046</v>
      </c>
      <c r="D515" t="str">
        <f t="shared" si="52"/>
        <v>100% Virgin wool (organic), villafliis</v>
      </c>
      <c r="E515" t="str">
        <f t="shared" si="48"/>
        <v>jasper mélange  (052E )</v>
      </c>
      <c r="F515" s="1" t="s">
        <v>678</v>
      </c>
      <c r="G515" s="1" t="s">
        <v>679</v>
      </c>
      <c r="H515" s="3" t="s">
        <v>4512</v>
      </c>
      <c r="I515" s="2">
        <v>4046304298039</v>
      </c>
      <c r="J515" s="21">
        <v>37.9</v>
      </c>
      <c r="L515" s="63">
        <f t="shared" si="47"/>
        <v>90.95</v>
      </c>
      <c r="M515" t="s">
        <v>52</v>
      </c>
      <c r="P515" s="15">
        <f t="shared" si="51"/>
        <v>59.117500000000007</v>
      </c>
      <c r="Q515" s="5">
        <f t="shared" si="49"/>
        <v>0</v>
      </c>
      <c r="R515" s="21">
        <f t="shared" si="50"/>
        <v>21.217500000000008</v>
      </c>
    </row>
    <row r="516" spans="1:18" x14ac:dyDescent="0.25">
      <c r="A516" t="s">
        <v>4588</v>
      </c>
      <c r="B516" s="3" t="s">
        <v>1047</v>
      </c>
      <c r="C516" t="s">
        <v>1048</v>
      </c>
      <c r="D516" t="str">
        <f t="shared" si="52"/>
        <v>100% Virgin wool (organic), villafliis</v>
      </c>
      <c r="E516" t="str">
        <f t="shared" si="48"/>
        <v>jasper mélange  (052E )</v>
      </c>
      <c r="F516" s="1" t="s">
        <v>678</v>
      </c>
      <c r="G516" s="1" t="s">
        <v>679</v>
      </c>
      <c r="H516" s="3" t="s">
        <v>4513</v>
      </c>
      <c r="I516" s="2">
        <v>4046304298046</v>
      </c>
      <c r="J516" s="21">
        <v>41.9</v>
      </c>
      <c r="L516" s="63">
        <f t="shared" si="47"/>
        <v>100.55000000000001</v>
      </c>
      <c r="M516" t="s">
        <v>52</v>
      </c>
      <c r="P516" s="15">
        <f t="shared" si="51"/>
        <v>65.357500000000016</v>
      </c>
      <c r="Q516" s="5">
        <f t="shared" si="49"/>
        <v>0</v>
      </c>
      <c r="R516" s="21">
        <f t="shared" si="50"/>
        <v>23.457500000000017</v>
      </c>
    </row>
    <row r="517" spans="1:18" x14ac:dyDescent="0.25">
      <c r="A517" t="s">
        <v>4588</v>
      </c>
      <c r="B517" s="3" t="s">
        <v>1049</v>
      </c>
      <c r="C517" t="s">
        <v>1050</v>
      </c>
      <c r="D517" t="str">
        <f t="shared" si="52"/>
        <v>100% Virgin wool (organic), villafliis</v>
      </c>
      <c r="E517" t="str">
        <f t="shared" si="48"/>
        <v>jasper mélange  (052E )</v>
      </c>
      <c r="F517" s="1" t="s">
        <v>678</v>
      </c>
      <c r="G517" s="1" t="s">
        <v>679</v>
      </c>
      <c r="H517" s="3" t="s">
        <v>4514</v>
      </c>
      <c r="I517" s="2">
        <v>4046304298053</v>
      </c>
      <c r="J517" s="21">
        <v>47.3</v>
      </c>
      <c r="L517" s="63">
        <f t="shared" ref="L517:L580" si="53">ROUND((J517*2.4)/50,3)*50</f>
        <v>113.5</v>
      </c>
      <c r="M517" t="s">
        <v>52</v>
      </c>
      <c r="P517" s="15">
        <f t="shared" si="51"/>
        <v>73.775000000000006</v>
      </c>
      <c r="Q517" s="5">
        <f t="shared" si="49"/>
        <v>0</v>
      </c>
      <c r="R517" s="21">
        <f t="shared" si="50"/>
        <v>26.475000000000009</v>
      </c>
    </row>
    <row r="518" spans="1:18" x14ac:dyDescent="0.25">
      <c r="A518" t="s">
        <v>4588</v>
      </c>
      <c r="B518" s="3" t="s">
        <v>1051</v>
      </c>
      <c r="C518" t="s">
        <v>1052</v>
      </c>
      <c r="D518" t="str">
        <f t="shared" si="52"/>
        <v>100% Virgin wool (organic), villafliis</v>
      </c>
      <c r="E518" t="str">
        <f t="shared" ref="E518:E581" si="54">G518&amp;" "&amp;" (" &amp;F518&amp;" )"</f>
        <v>jasper mélange  (052E )</v>
      </c>
      <c r="F518" s="1" t="s">
        <v>678</v>
      </c>
      <c r="G518" s="1" t="s">
        <v>679</v>
      </c>
      <c r="H518" s="3" t="s">
        <v>4515</v>
      </c>
      <c r="I518" s="2">
        <v>4046304298060</v>
      </c>
      <c r="J518" s="21">
        <v>53.3</v>
      </c>
      <c r="L518" s="63">
        <f t="shared" si="53"/>
        <v>127.89999999999999</v>
      </c>
      <c r="M518" t="s">
        <v>52</v>
      </c>
      <c r="P518" s="15">
        <f t="shared" si="51"/>
        <v>83.134999999999991</v>
      </c>
      <c r="Q518" s="5">
        <f t="shared" ref="Q518:Q581" si="55">K518*P518</f>
        <v>0</v>
      </c>
      <c r="R518" s="21">
        <f t="shared" ref="R518:R581" si="56">P518-J518</f>
        <v>29.834999999999994</v>
      </c>
    </row>
    <row r="519" spans="1:18" x14ac:dyDescent="0.25">
      <c r="A519" t="s">
        <v>4588</v>
      </c>
      <c r="B519" s="3" t="s">
        <v>1053</v>
      </c>
      <c r="C519" t="s">
        <v>1054</v>
      </c>
      <c r="D519" t="str">
        <f t="shared" si="52"/>
        <v>100% Virgin wool (organic), villafliis</v>
      </c>
      <c r="E519" t="str">
        <f t="shared" si="54"/>
        <v>walnut mélange  (75 )</v>
      </c>
      <c r="F519" s="1">
        <v>75</v>
      </c>
      <c r="G519" s="1" t="s">
        <v>518</v>
      </c>
      <c r="H519" s="3" t="s">
        <v>4512</v>
      </c>
      <c r="I519" s="2">
        <v>4046304232484</v>
      </c>
      <c r="J519" s="21">
        <v>37.9</v>
      </c>
      <c r="L519" s="63">
        <f t="shared" si="53"/>
        <v>90.95</v>
      </c>
      <c r="M519" t="s">
        <v>52</v>
      </c>
      <c r="P519" s="15">
        <f t="shared" si="51"/>
        <v>59.117500000000007</v>
      </c>
      <c r="Q519" s="5">
        <f t="shared" si="55"/>
        <v>0</v>
      </c>
      <c r="R519" s="21">
        <f t="shared" si="56"/>
        <v>21.217500000000008</v>
      </c>
    </row>
    <row r="520" spans="1:18" x14ac:dyDescent="0.25">
      <c r="A520" t="s">
        <v>4588</v>
      </c>
      <c r="B520" s="3" t="s">
        <v>1055</v>
      </c>
      <c r="C520" t="s">
        <v>1056</v>
      </c>
      <c r="D520" t="str">
        <f t="shared" si="52"/>
        <v>100% Virgin wool (organic), villafliis</v>
      </c>
      <c r="E520" t="str">
        <f t="shared" si="54"/>
        <v>walnut mélange  (75 )</v>
      </c>
      <c r="F520" s="1">
        <v>75</v>
      </c>
      <c r="G520" s="1" t="s">
        <v>518</v>
      </c>
      <c r="H520" s="3" t="s">
        <v>4513</v>
      </c>
      <c r="I520" s="2">
        <v>4046304232491</v>
      </c>
      <c r="J520" s="21">
        <v>41.9</v>
      </c>
      <c r="L520" s="63">
        <f t="shared" si="53"/>
        <v>100.55000000000001</v>
      </c>
      <c r="M520" t="s">
        <v>52</v>
      </c>
      <c r="P520" s="15">
        <f t="shared" si="51"/>
        <v>65.357500000000016</v>
      </c>
      <c r="Q520" s="5">
        <f t="shared" si="55"/>
        <v>0</v>
      </c>
      <c r="R520" s="21">
        <f t="shared" si="56"/>
        <v>23.457500000000017</v>
      </c>
    </row>
    <row r="521" spans="1:18" x14ac:dyDescent="0.25">
      <c r="A521" t="s">
        <v>4588</v>
      </c>
      <c r="B521" s="3" t="s">
        <v>1057</v>
      </c>
      <c r="C521" t="s">
        <v>1058</v>
      </c>
      <c r="D521" t="str">
        <f t="shared" si="52"/>
        <v>100% Virgin wool (organic), villafliis</v>
      </c>
      <c r="E521" t="str">
        <f t="shared" si="54"/>
        <v>walnut mélange  (75 )</v>
      </c>
      <c r="F521" s="1">
        <v>75</v>
      </c>
      <c r="G521" s="1" t="s">
        <v>518</v>
      </c>
      <c r="H521" s="3" t="s">
        <v>4514</v>
      </c>
      <c r="I521" s="2">
        <v>4046304232507</v>
      </c>
      <c r="J521" s="21">
        <v>47.3</v>
      </c>
      <c r="L521" s="63">
        <f t="shared" si="53"/>
        <v>113.5</v>
      </c>
      <c r="M521" t="s">
        <v>52</v>
      </c>
      <c r="P521" s="15">
        <f t="shared" si="51"/>
        <v>73.775000000000006</v>
      </c>
      <c r="Q521" s="5">
        <f t="shared" si="55"/>
        <v>0</v>
      </c>
      <c r="R521" s="21">
        <f t="shared" si="56"/>
        <v>26.475000000000009</v>
      </c>
    </row>
    <row r="522" spans="1:18" x14ac:dyDescent="0.25">
      <c r="A522" t="s">
        <v>4588</v>
      </c>
      <c r="B522" s="3" t="s">
        <v>1059</v>
      </c>
      <c r="C522" t="s">
        <v>1060</v>
      </c>
      <c r="D522" t="str">
        <f t="shared" si="52"/>
        <v>100% Virgin wool (organic), villafliis</v>
      </c>
      <c r="E522" t="str">
        <f t="shared" si="54"/>
        <v>walnut mélange  (75 )</v>
      </c>
      <c r="F522" s="1">
        <v>75</v>
      </c>
      <c r="G522" s="1" t="s">
        <v>518</v>
      </c>
      <c r="H522" s="3" t="s">
        <v>4515</v>
      </c>
      <c r="I522" s="2">
        <v>4046304232514</v>
      </c>
      <c r="J522" s="21">
        <v>53.3</v>
      </c>
      <c r="L522" s="63">
        <f t="shared" si="53"/>
        <v>127.89999999999999</v>
      </c>
      <c r="M522" t="s">
        <v>52</v>
      </c>
      <c r="P522" s="15">
        <f t="shared" si="51"/>
        <v>83.134999999999991</v>
      </c>
      <c r="Q522" s="5">
        <f t="shared" si="55"/>
        <v>0</v>
      </c>
      <c r="R522" s="21">
        <f t="shared" si="56"/>
        <v>29.834999999999994</v>
      </c>
    </row>
    <row r="523" spans="1:18" x14ac:dyDescent="0.25">
      <c r="A523" t="s">
        <v>4588</v>
      </c>
      <c r="B523" s="3" t="s">
        <v>1061</v>
      </c>
      <c r="C523" t="s">
        <v>1062</v>
      </c>
      <c r="D523" t="str">
        <f t="shared" si="52"/>
        <v>100% Virgin wool (organic), villafliis</v>
      </c>
      <c r="E523" t="str">
        <f t="shared" si="54"/>
        <v>cinnamon mélange  (079E )</v>
      </c>
      <c r="F523" s="1" t="s">
        <v>696</v>
      </c>
      <c r="G523" s="1" t="s">
        <v>697</v>
      </c>
      <c r="H523" s="3" t="s">
        <v>4512</v>
      </c>
      <c r="I523" s="2">
        <v>4046304268971</v>
      </c>
      <c r="J523" s="21">
        <v>37.9</v>
      </c>
      <c r="L523" s="63">
        <f t="shared" si="53"/>
        <v>90.95</v>
      </c>
      <c r="M523" t="s">
        <v>52</v>
      </c>
      <c r="P523" s="15">
        <f t="shared" si="51"/>
        <v>59.117500000000007</v>
      </c>
      <c r="Q523" s="5">
        <f t="shared" si="55"/>
        <v>0</v>
      </c>
      <c r="R523" s="21">
        <f t="shared" si="56"/>
        <v>21.217500000000008</v>
      </c>
    </row>
    <row r="524" spans="1:18" x14ac:dyDescent="0.25">
      <c r="A524" t="s">
        <v>4588</v>
      </c>
      <c r="B524" s="3" t="s">
        <v>1063</v>
      </c>
      <c r="C524" t="s">
        <v>1064</v>
      </c>
      <c r="D524" t="str">
        <f t="shared" si="52"/>
        <v>100% Virgin wool (organic), villafliis</v>
      </c>
      <c r="E524" t="str">
        <f t="shared" si="54"/>
        <v>cinnamon mélange  (079E )</v>
      </c>
      <c r="F524" s="1" t="s">
        <v>696</v>
      </c>
      <c r="G524" s="1" t="s">
        <v>697</v>
      </c>
      <c r="H524" s="3" t="s">
        <v>4513</v>
      </c>
      <c r="I524" s="2">
        <v>4046304268988</v>
      </c>
      <c r="J524" s="21">
        <v>41.9</v>
      </c>
      <c r="L524" s="63">
        <f t="shared" si="53"/>
        <v>100.55000000000001</v>
      </c>
      <c r="M524" t="s">
        <v>52</v>
      </c>
      <c r="P524" s="15">
        <f t="shared" si="51"/>
        <v>65.357500000000016</v>
      </c>
      <c r="Q524" s="5">
        <f t="shared" si="55"/>
        <v>0</v>
      </c>
      <c r="R524" s="21">
        <f t="shared" si="56"/>
        <v>23.457500000000017</v>
      </c>
    </row>
    <row r="525" spans="1:18" x14ac:dyDescent="0.25">
      <c r="A525" t="s">
        <v>4588</v>
      </c>
      <c r="B525" s="3" t="s">
        <v>1065</v>
      </c>
      <c r="C525" t="s">
        <v>1066</v>
      </c>
      <c r="D525" t="str">
        <f t="shared" si="52"/>
        <v>100% Virgin wool (organic), villafliis</v>
      </c>
      <c r="E525" t="str">
        <f t="shared" si="54"/>
        <v>cinnamon mélange  (079E )</v>
      </c>
      <c r="F525" s="1" t="s">
        <v>696</v>
      </c>
      <c r="G525" s="1" t="s">
        <v>697</v>
      </c>
      <c r="H525" s="3" t="s">
        <v>4514</v>
      </c>
      <c r="I525" s="2">
        <v>4046304268995</v>
      </c>
      <c r="J525" s="21">
        <v>47.3</v>
      </c>
      <c r="L525" s="63">
        <f t="shared" si="53"/>
        <v>113.5</v>
      </c>
      <c r="M525" t="s">
        <v>52</v>
      </c>
      <c r="P525" s="15">
        <f t="shared" si="51"/>
        <v>73.775000000000006</v>
      </c>
      <c r="Q525" s="5">
        <f t="shared" si="55"/>
        <v>0</v>
      </c>
      <c r="R525" s="21">
        <f t="shared" si="56"/>
        <v>26.475000000000009</v>
      </c>
    </row>
    <row r="526" spans="1:18" x14ac:dyDescent="0.25">
      <c r="A526" t="s">
        <v>4588</v>
      </c>
      <c r="B526" s="3" t="s">
        <v>1067</v>
      </c>
      <c r="C526" t="s">
        <v>1068</v>
      </c>
      <c r="D526" t="str">
        <f t="shared" si="52"/>
        <v>100% Virgin wool (organic), villafliis</v>
      </c>
      <c r="E526" t="str">
        <f t="shared" si="54"/>
        <v>cinnamon mélange  (079E )</v>
      </c>
      <c r="F526" s="1" t="s">
        <v>696</v>
      </c>
      <c r="G526" s="1" t="s">
        <v>697</v>
      </c>
      <c r="H526" s="3" t="s">
        <v>4515</v>
      </c>
      <c r="I526" s="2">
        <v>4046304269008</v>
      </c>
      <c r="J526" s="21">
        <v>53.3</v>
      </c>
      <c r="L526" s="63">
        <f t="shared" si="53"/>
        <v>127.89999999999999</v>
      </c>
      <c r="M526" t="s">
        <v>52</v>
      </c>
      <c r="P526" s="15">
        <f t="shared" si="51"/>
        <v>83.134999999999991</v>
      </c>
      <c r="Q526" s="5">
        <f t="shared" si="55"/>
        <v>0</v>
      </c>
      <c r="R526" s="21">
        <f t="shared" si="56"/>
        <v>29.834999999999994</v>
      </c>
    </row>
    <row r="527" spans="1:18" x14ac:dyDescent="0.25">
      <c r="A527" t="s">
        <v>4588</v>
      </c>
      <c r="B527" s="3" t="s">
        <v>1069</v>
      </c>
      <c r="C527" t="s">
        <v>1070</v>
      </c>
      <c r="D527" t="str">
        <f t="shared" si="52"/>
        <v>100% Virgin wool (organic), villafliis</v>
      </c>
      <c r="E527" t="str">
        <f t="shared" si="54"/>
        <v>blue mélange  (80 )</v>
      </c>
      <c r="F527" s="1">
        <v>80</v>
      </c>
      <c r="G527" s="1" t="s">
        <v>88</v>
      </c>
      <c r="H527" s="3" t="s">
        <v>4512</v>
      </c>
      <c r="I527" s="2">
        <v>4046304184967</v>
      </c>
      <c r="J527" s="21">
        <v>37.9</v>
      </c>
      <c r="L527" s="63">
        <f t="shared" si="53"/>
        <v>90.95</v>
      </c>
      <c r="M527" t="s">
        <v>52</v>
      </c>
      <c r="P527" s="15">
        <f t="shared" si="51"/>
        <v>59.117500000000007</v>
      </c>
      <c r="Q527" s="5">
        <f t="shared" si="55"/>
        <v>0</v>
      </c>
      <c r="R527" s="21">
        <f t="shared" si="56"/>
        <v>21.217500000000008</v>
      </c>
    </row>
    <row r="528" spans="1:18" x14ac:dyDescent="0.25">
      <c r="A528" t="s">
        <v>4588</v>
      </c>
      <c r="B528" s="3" t="s">
        <v>1071</v>
      </c>
      <c r="C528" t="s">
        <v>1072</v>
      </c>
      <c r="D528" t="str">
        <f t="shared" si="52"/>
        <v>100% Virgin wool (organic), villafliis</v>
      </c>
      <c r="E528" t="str">
        <f t="shared" si="54"/>
        <v>blue mélange  (80 )</v>
      </c>
      <c r="F528" s="1">
        <v>80</v>
      </c>
      <c r="G528" s="1" t="s">
        <v>88</v>
      </c>
      <c r="H528" s="3" t="s">
        <v>4513</v>
      </c>
      <c r="I528" s="2">
        <v>4046304184974</v>
      </c>
      <c r="J528" s="21">
        <v>41.9</v>
      </c>
      <c r="L528" s="63">
        <f t="shared" si="53"/>
        <v>100.55000000000001</v>
      </c>
      <c r="M528" t="s">
        <v>52</v>
      </c>
      <c r="P528" s="15">
        <f t="shared" si="51"/>
        <v>65.357500000000016</v>
      </c>
      <c r="Q528" s="5">
        <f t="shared" si="55"/>
        <v>0</v>
      </c>
      <c r="R528" s="21">
        <f t="shared" si="56"/>
        <v>23.457500000000017</v>
      </c>
    </row>
    <row r="529" spans="1:18" x14ac:dyDescent="0.25">
      <c r="A529" t="s">
        <v>4588</v>
      </c>
      <c r="B529" s="3" t="s">
        <v>1073</v>
      </c>
      <c r="C529" t="s">
        <v>1074</v>
      </c>
      <c r="D529" t="str">
        <f t="shared" si="52"/>
        <v>100% Virgin wool (organic), villafliis</v>
      </c>
      <c r="E529" t="str">
        <f t="shared" si="54"/>
        <v>blue mélange  (80 )</v>
      </c>
      <c r="F529" s="1">
        <v>80</v>
      </c>
      <c r="G529" s="1" t="s">
        <v>88</v>
      </c>
      <c r="H529" s="3" t="s">
        <v>4514</v>
      </c>
      <c r="I529" s="2">
        <v>4046304184981</v>
      </c>
      <c r="J529" s="21">
        <v>47.3</v>
      </c>
      <c r="L529" s="63">
        <f t="shared" si="53"/>
        <v>113.5</v>
      </c>
      <c r="M529" t="s">
        <v>52</v>
      </c>
      <c r="P529" s="15">
        <f t="shared" si="51"/>
        <v>73.775000000000006</v>
      </c>
      <c r="Q529" s="5">
        <f t="shared" si="55"/>
        <v>0</v>
      </c>
      <c r="R529" s="21">
        <f t="shared" si="56"/>
        <v>26.475000000000009</v>
      </c>
    </row>
    <row r="530" spans="1:18" x14ac:dyDescent="0.25">
      <c r="A530" t="s">
        <v>4588</v>
      </c>
      <c r="B530" s="3" t="s">
        <v>1075</v>
      </c>
      <c r="C530" t="s">
        <v>1076</v>
      </c>
      <c r="D530" t="str">
        <f t="shared" si="52"/>
        <v>100% Virgin wool (organic), villafliis</v>
      </c>
      <c r="E530" t="str">
        <f t="shared" si="54"/>
        <v>blue mélange  (80 )</v>
      </c>
      <c r="F530" s="1">
        <v>80</v>
      </c>
      <c r="G530" s="1" t="s">
        <v>88</v>
      </c>
      <c r="H530" s="3" t="s">
        <v>4515</v>
      </c>
      <c r="I530" s="2">
        <v>4046304184998</v>
      </c>
      <c r="J530" s="21">
        <v>53.3</v>
      </c>
      <c r="L530" s="63">
        <f t="shared" si="53"/>
        <v>127.89999999999999</v>
      </c>
      <c r="M530" t="s">
        <v>52</v>
      </c>
      <c r="P530" s="15">
        <f t="shared" si="51"/>
        <v>83.134999999999991</v>
      </c>
      <c r="Q530" s="5">
        <f t="shared" si="55"/>
        <v>0</v>
      </c>
      <c r="R530" s="21">
        <f t="shared" si="56"/>
        <v>29.834999999999994</v>
      </c>
    </row>
    <row r="531" spans="1:18" x14ac:dyDescent="0.25">
      <c r="A531" t="s">
        <v>4588</v>
      </c>
      <c r="B531" s="3" t="s">
        <v>1077</v>
      </c>
      <c r="C531" t="s">
        <v>1078</v>
      </c>
      <c r="D531" t="str">
        <f t="shared" si="52"/>
        <v>100% Virgin wool (organic), villafliis</v>
      </c>
      <c r="E531" t="str">
        <f t="shared" si="54"/>
        <v>sand mélange  (087E )</v>
      </c>
      <c r="F531" s="1" t="s">
        <v>710</v>
      </c>
      <c r="G531" s="1" t="s">
        <v>711</v>
      </c>
      <c r="H531" s="3" t="s">
        <v>4512</v>
      </c>
      <c r="I531" s="2">
        <v>4046304298299</v>
      </c>
      <c r="J531" s="21">
        <v>37.9</v>
      </c>
      <c r="L531" s="63">
        <f t="shared" si="53"/>
        <v>90.95</v>
      </c>
      <c r="M531" t="s">
        <v>52</v>
      </c>
      <c r="P531" s="15">
        <f t="shared" si="51"/>
        <v>59.117500000000007</v>
      </c>
      <c r="Q531" s="5">
        <f t="shared" si="55"/>
        <v>0</v>
      </c>
      <c r="R531" s="21">
        <f t="shared" si="56"/>
        <v>21.217500000000008</v>
      </c>
    </row>
    <row r="532" spans="1:18" x14ac:dyDescent="0.25">
      <c r="A532" t="s">
        <v>4588</v>
      </c>
      <c r="B532" s="3" t="s">
        <v>1079</v>
      </c>
      <c r="C532" t="s">
        <v>1080</v>
      </c>
      <c r="D532" t="str">
        <f t="shared" si="52"/>
        <v>100% Virgin wool (organic), villafliis</v>
      </c>
      <c r="E532" t="str">
        <f t="shared" si="54"/>
        <v>sand mélange  (087E )</v>
      </c>
      <c r="F532" s="1" t="s">
        <v>710</v>
      </c>
      <c r="G532" s="1" t="s">
        <v>711</v>
      </c>
      <c r="H532" s="3" t="s">
        <v>4513</v>
      </c>
      <c r="I532" s="2">
        <v>4046304298305</v>
      </c>
      <c r="J532" s="21">
        <v>41.9</v>
      </c>
      <c r="L532" s="63">
        <f t="shared" si="53"/>
        <v>100.55000000000001</v>
      </c>
      <c r="M532" t="s">
        <v>52</v>
      </c>
      <c r="P532" s="15">
        <f t="shared" si="51"/>
        <v>65.357500000000016</v>
      </c>
      <c r="Q532" s="5">
        <f t="shared" si="55"/>
        <v>0</v>
      </c>
      <c r="R532" s="21">
        <f t="shared" si="56"/>
        <v>23.457500000000017</v>
      </c>
    </row>
    <row r="533" spans="1:18" x14ac:dyDescent="0.25">
      <c r="A533" t="s">
        <v>4588</v>
      </c>
      <c r="B533" s="3" t="s">
        <v>1081</v>
      </c>
      <c r="C533" t="s">
        <v>1082</v>
      </c>
      <c r="D533" t="str">
        <f t="shared" si="52"/>
        <v>100% Virgin wool (organic), villafliis</v>
      </c>
      <c r="E533" t="str">
        <f t="shared" si="54"/>
        <v>sand mélange  (087E )</v>
      </c>
      <c r="F533" s="1" t="s">
        <v>710</v>
      </c>
      <c r="G533" s="1" t="s">
        <v>711</v>
      </c>
      <c r="H533" s="3" t="s">
        <v>4514</v>
      </c>
      <c r="I533" s="2">
        <v>4046304298312</v>
      </c>
      <c r="J533" s="21">
        <v>47.3</v>
      </c>
      <c r="L533" s="63">
        <f t="shared" si="53"/>
        <v>113.5</v>
      </c>
      <c r="M533" t="s">
        <v>52</v>
      </c>
      <c r="P533" s="15">
        <f t="shared" si="51"/>
        <v>73.775000000000006</v>
      </c>
      <c r="Q533" s="5">
        <f t="shared" si="55"/>
        <v>0</v>
      </c>
      <c r="R533" s="21">
        <f t="shared" si="56"/>
        <v>26.475000000000009</v>
      </c>
    </row>
    <row r="534" spans="1:18" x14ac:dyDescent="0.25">
      <c r="A534" t="s">
        <v>4588</v>
      </c>
      <c r="B534" s="3" t="s">
        <v>1083</v>
      </c>
      <c r="C534" t="s">
        <v>1084</v>
      </c>
      <c r="D534" t="str">
        <f t="shared" si="52"/>
        <v>100% Virgin wool (organic), villafliis</v>
      </c>
      <c r="E534" t="str">
        <f t="shared" si="54"/>
        <v>sand mélange  (087E )</v>
      </c>
      <c r="F534" s="1" t="s">
        <v>710</v>
      </c>
      <c r="G534" s="1" t="s">
        <v>711</v>
      </c>
      <c r="H534" s="3" t="s">
        <v>4515</v>
      </c>
      <c r="I534" s="2">
        <v>4046304298329</v>
      </c>
      <c r="J534" s="21">
        <v>53.3</v>
      </c>
      <c r="L534" s="63">
        <f t="shared" si="53"/>
        <v>127.89999999999999</v>
      </c>
      <c r="M534" t="s">
        <v>52</v>
      </c>
      <c r="P534" s="15">
        <f t="shared" si="51"/>
        <v>83.134999999999991</v>
      </c>
      <c r="Q534" s="5">
        <f t="shared" si="55"/>
        <v>0</v>
      </c>
      <c r="R534" s="21">
        <f t="shared" si="56"/>
        <v>29.834999999999994</v>
      </c>
    </row>
    <row r="535" spans="1:18" x14ac:dyDescent="0.25">
      <c r="A535" t="s">
        <v>4588</v>
      </c>
      <c r="B535" s="3" t="s">
        <v>1085</v>
      </c>
      <c r="C535" t="s">
        <v>1086</v>
      </c>
      <c r="D535" t="str">
        <f t="shared" si="52"/>
        <v>100% Virgin wool (organic), villafliis</v>
      </c>
      <c r="E535" t="str">
        <f t="shared" si="54"/>
        <v>light grey mélange  (91 )</v>
      </c>
      <c r="F535" s="1">
        <v>91</v>
      </c>
      <c r="G535" s="1" t="s">
        <v>523</v>
      </c>
      <c r="H535" s="3" t="s">
        <v>4512</v>
      </c>
      <c r="I535" s="2">
        <v>4046304168400</v>
      </c>
      <c r="J535" s="21">
        <v>37.9</v>
      </c>
      <c r="L535" s="63">
        <f t="shared" si="53"/>
        <v>90.95</v>
      </c>
      <c r="M535" t="s">
        <v>52</v>
      </c>
      <c r="P535" s="15">
        <f t="shared" si="51"/>
        <v>59.117500000000007</v>
      </c>
      <c r="Q535" s="5">
        <f t="shared" si="55"/>
        <v>0</v>
      </c>
      <c r="R535" s="21">
        <f t="shared" si="56"/>
        <v>21.217500000000008</v>
      </c>
    </row>
    <row r="536" spans="1:18" x14ac:dyDescent="0.25">
      <c r="A536" t="s">
        <v>4588</v>
      </c>
      <c r="B536" s="3" t="s">
        <v>1087</v>
      </c>
      <c r="C536" t="s">
        <v>1088</v>
      </c>
      <c r="D536" t="str">
        <f t="shared" si="52"/>
        <v>100% Virgin wool (organic), villafliis</v>
      </c>
      <c r="E536" t="str">
        <f t="shared" si="54"/>
        <v>light grey mélange  (91 )</v>
      </c>
      <c r="F536" s="1">
        <v>91</v>
      </c>
      <c r="G536" s="1" t="s">
        <v>523</v>
      </c>
      <c r="H536" s="3" t="s">
        <v>4513</v>
      </c>
      <c r="I536" s="2">
        <v>4046304168417</v>
      </c>
      <c r="J536" s="21">
        <v>41.9</v>
      </c>
      <c r="L536" s="63">
        <f t="shared" si="53"/>
        <v>100.55000000000001</v>
      </c>
      <c r="M536" t="s">
        <v>52</v>
      </c>
      <c r="P536" s="15">
        <f t="shared" ref="P536:P599" si="57">L536*(1-$P$3)</f>
        <v>65.357500000000016</v>
      </c>
      <c r="Q536" s="5">
        <f t="shared" si="55"/>
        <v>0</v>
      </c>
      <c r="R536" s="21">
        <f t="shared" si="56"/>
        <v>23.457500000000017</v>
      </c>
    </row>
    <row r="537" spans="1:18" x14ac:dyDescent="0.25">
      <c r="A537" t="s">
        <v>4588</v>
      </c>
      <c r="B537" s="3" t="s">
        <v>1089</v>
      </c>
      <c r="C537" t="s">
        <v>1090</v>
      </c>
      <c r="D537" t="str">
        <f t="shared" si="52"/>
        <v>100% Virgin wool (organic), villafliis</v>
      </c>
      <c r="E537" t="str">
        <f t="shared" si="54"/>
        <v>light grey mélange  (91 )</v>
      </c>
      <c r="F537" s="1">
        <v>91</v>
      </c>
      <c r="G537" s="1" t="s">
        <v>523</v>
      </c>
      <c r="H537" s="3" t="s">
        <v>4514</v>
      </c>
      <c r="I537" s="2">
        <v>4046304168424</v>
      </c>
      <c r="J537" s="21">
        <v>47.3</v>
      </c>
      <c r="L537" s="63">
        <f t="shared" si="53"/>
        <v>113.5</v>
      </c>
      <c r="M537" t="s">
        <v>52</v>
      </c>
      <c r="P537" s="15">
        <f t="shared" si="57"/>
        <v>73.775000000000006</v>
      </c>
      <c r="Q537" s="5">
        <f t="shared" si="55"/>
        <v>0</v>
      </c>
      <c r="R537" s="21">
        <f t="shared" si="56"/>
        <v>26.475000000000009</v>
      </c>
    </row>
    <row r="538" spans="1:18" x14ac:dyDescent="0.25">
      <c r="A538" t="s">
        <v>4588</v>
      </c>
      <c r="B538" s="3" t="s">
        <v>1091</v>
      </c>
      <c r="C538" t="s">
        <v>1092</v>
      </c>
      <c r="D538" t="str">
        <f t="shared" si="52"/>
        <v>100% Virgin wool (organic), villafliis</v>
      </c>
      <c r="E538" t="str">
        <f t="shared" si="54"/>
        <v>light grey mélange  (91 )</v>
      </c>
      <c r="F538" s="1">
        <v>91</v>
      </c>
      <c r="G538" s="1" t="s">
        <v>523</v>
      </c>
      <c r="H538" s="3" t="s">
        <v>4515</v>
      </c>
      <c r="I538" s="2">
        <v>4046304168431</v>
      </c>
      <c r="J538" s="21">
        <v>53.3</v>
      </c>
      <c r="L538" s="63">
        <f t="shared" si="53"/>
        <v>127.89999999999999</v>
      </c>
      <c r="M538" t="s">
        <v>52</v>
      </c>
      <c r="P538" s="15">
        <f t="shared" si="57"/>
        <v>83.134999999999991</v>
      </c>
      <c r="Q538" s="5">
        <f t="shared" si="55"/>
        <v>0</v>
      </c>
      <c r="R538" s="21">
        <f t="shared" si="56"/>
        <v>29.834999999999994</v>
      </c>
    </row>
    <row r="539" spans="1:18" x14ac:dyDescent="0.25">
      <c r="A539" t="s">
        <v>4588</v>
      </c>
      <c r="B539" s="3" t="s">
        <v>1093</v>
      </c>
      <c r="C539" t="s">
        <v>1094</v>
      </c>
      <c r="D539" t="str">
        <f t="shared" si="52"/>
        <v>100% Virgin wool (organic), villafliis</v>
      </c>
      <c r="E539" t="str">
        <f t="shared" si="54"/>
        <v>blue mélange  (80 )</v>
      </c>
      <c r="F539" s="1">
        <v>80</v>
      </c>
      <c r="G539" s="1" t="s">
        <v>88</v>
      </c>
      <c r="H539" s="3" t="s">
        <v>4517</v>
      </c>
      <c r="I539" s="2">
        <v>4046304278024</v>
      </c>
      <c r="J539" s="21">
        <v>31.4</v>
      </c>
      <c r="L539" s="63">
        <f t="shared" si="53"/>
        <v>75.349999999999994</v>
      </c>
      <c r="M539" t="s">
        <v>52</v>
      </c>
      <c r="P539" s="15">
        <f t="shared" si="57"/>
        <v>48.977499999999999</v>
      </c>
      <c r="Q539" s="5">
        <f t="shared" si="55"/>
        <v>0</v>
      </c>
      <c r="R539" s="21">
        <f t="shared" si="56"/>
        <v>17.577500000000001</v>
      </c>
    </row>
    <row r="540" spans="1:18" x14ac:dyDescent="0.25">
      <c r="A540" t="s">
        <v>4588</v>
      </c>
      <c r="B540" s="3" t="s">
        <v>1095</v>
      </c>
      <c r="C540" t="s">
        <v>1096</v>
      </c>
      <c r="D540" t="str">
        <f t="shared" si="52"/>
        <v>100% Virgin wool (organic), villafliis</v>
      </c>
      <c r="E540" t="str">
        <f t="shared" si="54"/>
        <v>blue mélange  (80 )</v>
      </c>
      <c r="F540" s="1">
        <v>80</v>
      </c>
      <c r="G540" s="1" t="s">
        <v>88</v>
      </c>
      <c r="H540" s="3" t="s">
        <v>4514</v>
      </c>
      <c r="I540" s="2">
        <v>4046304278017</v>
      </c>
      <c r="J540" s="21">
        <v>23.8</v>
      </c>
      <c r="L540" s="63">
        <f t="shared" si="53"/>
        <v>57.099999999999994</v>
      </c>
      <c r="M540" t="s">
        <v>52</v>
      </c>
      <c r="P540" s="15">
        <f t="shared" si="57"/>
        <v>37.114999999999995</v>
      </c>
      <c r="Q540" s="5">
        <f t="shared" si="55"/>
        <v>0</v>
      </c>
      <c r="R540" s="21">
        <f t="shared" si="56"/>
        <v>13.314999999999994</v>
      </c>
    </row>
    <row r="541" spans="1:18" x14ac:dyDescent="0.25">
      <c r="A541" t="s">
        <v>4588</v>
      </c>
      <c r="B541" s="3" t="s">
        <v>1097</v>
      </c>
      <c r="C541" t="s">
        <v>1098</v>
      </c>
      <c r="D541" t="str">
        <f t="shared" si="52"/>
        <v>100% Virgin wool (organic), villafliis</v>
      </c>
      <c r="E541" t="str">
        <f t="shared" si="54"/>
        <v>blue mélange  (80 )</v>
      </c>
      <c r="F541" s="1">
        <v>80</v>
      </c>
      <c r="G541" s="1" t="s">
        <v>88</v>
      </c>
      <c r="H541" s="3" t="s">
        <v>4515</v>
      </c>
      <c r="I541" s="2">
        <v>4046304282144</v>
      </c>
      <c r="J541" s="21">
        <v>25</v>
      </c>
      <c r="L541" s="63">
        <f t="shared" si="53"/>
        <v>60</v>
      </c>
      <c r="M541" t="s">
        <v>52</v>
      </c>
      <c r="P541" s="15">
        <f t="shared" si="57"/>
        <v>39</v>
      </c>
      <c r="Q541" s="5">
        <f t="shared" si="55"/>
        <v>0</v>
      </c>
      <c r="R541" s="21">
        <f t="shared" si="56"/>
        <v>14</v>
      </c>
    </row>
    <row r="542" spans="1:18" x14ac:dyDescent="0.25">
      <c r="A542" t="s">
        <v>4588</v>
      </c>
      <c r="B542" s="3" t="s">
        <v>1099</v>
      </c>
      <c r="C542" t="s">
        <v>1100</v>
      </c>
      <c r="D542" t="str">
        <f t="shared" si="52"/>
        <v>100% Virgin wool (organic), villafliis</v>
      </c>
      <c r="E542" t="str">
        <f t="shared" si="54"/>
        <v>blue mélange  (80 )</v>
      </c>
      <c r="F542" s="1">
        <v>80</v>
      </c>
      <c r="G542" s="1" t="s">
        <v>88</v>
      </c>
      <c r="H542" s="3" t="s">
        <v>4516</v>
      </c>
      <c r="I542" s="2">
        <v>4046304282151</v>
      </c>
      <c r="J542" s="21">
        <v>28.2</v>
      </c>
      <c r="L542" s="63">
        <f t="shared" si="53"/>
        <v>67.7</v>
      </c>
      <c r="M542" t="s">
        <v>52</v>
      </c>
      <c r="P542" s="15">
        <f t="shared" si="57"/>
        <v>44.005000000000003</v>
      </c>
      <c r="Q542" s="5">
        <f t="shared" si="55"/>
        <v>0</v>
      </c>
      <c r="R542" s="21">
        <f t="shared" si="56"/>
        <v>15.805000000000003</v>
      </c>
    </row>
    <row r="543" spans="1:18" x14ac:dyDescent="0.25">
      <c r="A543" t="s">
        <v>4588</v>
      </c>
      <c r="B543" s="3" t="s">
        <v>1101</v>
      </c>
      <c r="C543" t="s">
        <v>1102</v>
      </c>
      <c r="D543" t="str">
        <f t="shared" si="52"/>
        <v>100% Virgin wool (organic), villafliis</v>
      </c>
      <c r="E543" t="str">
        <f t="shared" si="54"/>
        <v>light grey mélange  (91 )</v>
      </c>
      <c r="F543" s="1">
        <v>91</v>
      </c>
      <c r="G543" s="1" t="s">
        <v>523</v>
      </c>
      <c r="H543" s="3" t="s">
        <v>4512</v>
      </c>
      <c r="I543" s="2">
        <v>4046304245941</v>
      </c>
      <c r="J543" s="21">
        <v>32.1</v>
      </c>
      <c r="L543" s="63">
        <f t="shared" si="53"/>
        <v>77.05</v>
      </c>
      <c r="M543" t="s">
        <v>52</v>
      </c>
      <c r="P543" s="15">
        <f t="shared" si="57"/>
        <v>50.082500000000003</v>
      </c>
      <c r="Q543" s="5">
        <f t="shared" si="55"/>
        <v>0</v>
      </c>
      <c r="R543" s="21">
        <f t="shared" si="56"/>
        <v>17.982500000000002</v>
      </c>
    </row>
    <row r="544" spans="1:18" x14ac:dyDescent="0.25">
      <c r="A544" t="s">
        <v>4588</v>
      </c>
      <c r="B544" s="3" t="s">
        <v>1103</v>
      </c>
      <c r="C544" t="s">
        <v>1104</v>
      </c>
      <c r="D544" t="str">
        <f t="shared" si="52"/>
        <v>100% Virgin wool (organic), villafliis</v>
      </c>
      <c r="E544" t="str">
        <f t="shared" si="54"/>
        <v>light grey mélange  (91 )</v>
      </c>
      <c r="F544" s="1">
        <v>91</v>
      </c>
      <c r="G544" s="1" t="s">
        <v>523</v>
      </c>
      <c r="H544" s="3" t="s">
        <v>4513</v>
      </c>
      <c r="I544" s="2">
        <v>4046304245958</v>
      </c>
      <c r="J544" s="21">
        <v>38.700000000000003</v>
      </c>
      <c r="L544" s="63">
        <f t="shared" si="53"/>
        <v>92.9</v>
      </c>
      <c r="M544" t="s">
        <v>52</v>
      </c>
      <c r="P544" s="15">
        <f t="shared" si="57"/>
        <v>60.385000000000005</v>
      </c>
      <c r="Q544" s="5">
        <f t="shared" si="55"/>
        <v>0</v>
      </c>
      <c r="R544" s="21">
        <f t="shared" si="56"/>
        <v>21.685000000000002</v>
      </c>
    </row>
    <row r="545" spans="1:18" x14ac:dyDescent="0.25">
      <c r="A545" t="s">
        <v>4588</v>
      </c>
      <c r="B545" s="3" t="s">
        <v>1105</v>
      </c>
      <c r="C545" t="s">
        <v>1106</v>
      </c>
      <c r="D545" t="str">
        <f t="shared" si="52"/>
        <v>100% Virgin wool (organic), villafliis</v>
      </c>
      <c r="E545" t="str">
        <f t="shared" si="54"/>
        <v>light grey mélange  (91 )</v>
      </c>
      <c r="F545" s="1">
        <v>91</v>
      </c>
      <c r="G545" s="1" t="s">
        <v>523</v>
      </c>
      <c r="H545" s="3" t="s">
        <v>4514</v>
      </c>
      <c r="I545" s="2">
        <v>4046304245965</v>
      </c>
      <c r="J545" s="21">
        <v>44.3</v>
      </c>
      <c r="L545" s="63">
        <f t="shared" si="53"/>
        <v>106.3</v>
      </c>
      <c r="M545" t="s">
        <v>52</v>
      </c>
      <c r="P545" s="15">
        <f t="shared" si="57"/>
        <v>69.094999999999999</v>
      </c>
      <c r="Q545" s="5">
        <f t="shared" si="55"/>
        <v>0</v>
      </c>
      <c r="R545" s="21">
        <f t="shared" si="56"/>
        <v>24.795000000000002</v>
      </c>
    </row>
    <row r="546" spans="1:18" x14ac:dyDescent="0.25">
      <c r="A546" t="s">
        <v>4588</v>
      </c>
      <c r="B546" s="3" t="s">
        <v>1107</v>
      </c>
      <c r="C546" t="s">
        <v>1108</v>
      </c>
      <c r="D546" t="str">
        <f t="shared" si="52"/>
        <v>100% Virgin wool (organic), villafliis</v>
      </c>
      <c r="E546" t="str">
        <f t="shared" si="54"/>
        <v>light grey mélange  (91 )</v>
      </c>
      <c r="F546" s="1">
        <v>91</v>
      </c>
      <c r="G546" s="1" t="s">
        <v>523</v>
      </c>
      <c r="H546" s="3" t="s">
        <v>4515</v>
      </c>
      <c r="I546" s="2">
        <v>4046304245972</v>
      </c>
      <c r="J546" s="21">
        <v>48.3</v>
      </c>
      <c r="L546" s="63">
        <f t="shared" si="53"/>
        <v>115.9</v>
      </c>
      <c r="M546" t="s">
        <v>52</v>
      </c>
      <c r="P546" s="15">
        <f t="shared" si="57"/>
        <v>75.335000000000008</v>
      </c>
      <c r="Q546" s="5">
        <f t="shared" si="55"/>
        <v>0</v>
      </c>
      <c r="R546" s="21">
        <f t="shared" si="56"/>
        <v>27.035000000000011</v>
      </c>
    </row>
    <row r="547" spans="1:18" x14ac:dyDescent="0.25">
      <c r="A547" t="s">
        <v>4591</v>
      </c>
      <c r="B547" s="3" t="s">
        <v>1109</v>
      </c>
      <c r="C547" t="s">
        <v>1110</v>
      </c>
      <c r="D547" t="str">
        <f t="shared" si="52"/>
        <v>100% Virgin wool (organic), villafliis</v>
      </c>
      <c r="E547" t="str">
        <f t="shared" si="54"/>
        <v>natural  (1 )</v>
      </c>
      <c r="F547" s="1">
        <v>1</v>
      </c>
      <c r="G547" s="1" t="s">
        <v>6</v>
      </c>
      <c r="H547" s="3">
        <v>1</v>
      </c>
      <c r="I547" s="2">
        <v>4046304251164</v>
      </c>
      <c r="J547" s="21">
        <v>27.9</v>
      </c>
      <c r="L547" s="63">
        <f t="shared" si="53"/>
        <v>66.95</v>
      </c>
      <c r="M547" t="s">
        <v>52</v>
      </c>
      <c r="P547" s="15">
        <f t="shared" si="57"/>
        <v>43.517500000000005</v>
      </c>
      <c r="Q547" s="5">
        <f t="shared" si="55"/>
        <v>0</v>
      </c>
      <c r="R547" s="21">
        <f t="shared" si="56"/>
        <v>15.617500000000007</v>
      </c>
    </row>
    <row r="548" spans="1:18" x14ac:dyDescent="0.25">
      <c r="A548" t="s">
        <v>4591</v>
      </c>
      <c r="B548" s="3" t="s">
        <v>1111</v>
      </c>
      <c r="C548" t="s">
        <v>1112</v>
      </c>
      <c r="D548" t="str">
        <f t="shared" si="52"/>
        <v>100% Virgin wool (organic), villafliis</v>
      </c>
      <c r="E548" t="str">
        <f t="shared" si="54"/>
        <v>saffron mélange  (018E )</v>
      </c>
      <c r="F548" s="1" t="s">
        <v>50</v>
      </c>
      <c r="G548" s="1" t="s">
        <v>51</v>
      </c>
      <c r="H548" s="3">
        <v>1</v>
      </c>
      <c r="I548" s="2">
        <v>4046304251171</v>
      </c>
      <c r="J548" s="21">
        <v>30.2</v>
      </c>
      <c r="L548" s="63">
        <f t="shared" si="53"/>
        <v>72.5</v>
      </c>
      <c r="M548" t="s">
        <v>52</v>
      </c>
      <c r="P548" s="15">
        <f t="shared" si="57"/>
        <v>47.125</v>
      </c>
      <c r="Q548" s="5">
        <f t="shared" si="55"/>
        <v>0</v>
      </c>
      <c r="R548" s="21">
        <f t="shared" si="56"/>
        <v>16.925000000000001</v>
      </c>
    </row>
    <row r="549" spans="1:18" x14ac:dyDescent="0.25">
      <c r="A549" t="s">
        <v>4591</v>
      </c>
      <c r="B549" s="3" t="s">
        <v>1113</v>
      </c>
      <c r="C549" t="s">
        <v>1114</v>
      </c>
      <c r="D549" t="str">
        <f t="shared" si="52"/>
        <v>100% Virgin wool (organic), villafliis</v>
      </c>
      <c r="E549" t="str">
        <f t="shared" si="54"/>
        <v>reed mélange  (044E )</v>
      </c>
      <c r="F549" s="1" t="s">
        <v>658</v>
      </c>
      <c r="G549" s="1" t="s">
        <v>659</v>
      </c>
      <c r="H549" s="3">
        <v>1</v>
      </c>
      <c r="I549" s="2">
        <v>4046304269015</v>
      </c>
      <c r="J549" s="21">
        <v>30.2</v>
      </c>
      <c r="L549" s="63">
        <f t="shared" si="53"/>
        <v>72.5</v>
      </c>
      <c r="M549" t="s">
        <v>52</v>
      </c>
      <c r="P549" s="15">
        <f t="shared" si="57"/>
        <v>47.125</v>
      </c>
      <c r="Q549" s="5">
        <f t="shared" si="55"/>
        <v>0</v>
      </c>
      <c r="R549" s="21">
        <f t="shared" si="56"/>
        <v>16.925000000000001</v>
      </c>
    </row>
    <row r="550" spans="1:18" x14ac:dyDescent="0.25">
      <c r="A550" t="s">
        <v>4591</v>
      </c>
      <c r="B550" s="3" t="s">
        <v>1115</v>
      </c>
      <c r="C550" t="s">
        <v>1116</v>
      </c>
      <c r="D550" t="str">
        <f t="shared" si="52"/>
        <v>100% Virgin wool (organic), villafliis</v>
      </c>
      <c r="E550" t="str">
        <f t="shared" si="54"/>
        <v>rosewood mélange  (051E )</v>
      </c>
      <c r="F550" s="1" t="s">
        <v>668</v>
      </c>
      <c r="G550" s="1" t="s">
        <v>669</v>
      </c>
      <c r="H550" s="3">
        <v>1</v>
      </c>
      <c r="I550" s="2">
        <v>4046304245668</v>
      </c>
      <c r="J550" s="21">
        <v>30.2</v>
      </c>
      <c r="L550" s="63">
        <f t="shared" si="53"/>
        <v>72.5</v>
      </c>
      <c r="M550" t="s">
        <v>52</v>
      </c>
      <c r="P550" s="15">
        <f t="shared" si="57"/>
        <v>47.125</v>
      </c>
      <c r="Q550" s="5">
        <f t="shared" si="55"/>
        <v>0</v>
      </c>
      <c r="R550" s="21">
        <f t="shared" si="56"/>
        <v>16.925000000000001</v>
      </c>
    </row>
    <row r="551" spans="1:18" x14ac:dyDescent="0.25">
      <c r="A551" t="s">
        <v>4591</v>
      </c>
      <c r="B551" s="3" t="s">
        <v>1117</v>
      </c>
      <c r="C551" t="s">
        <v>1118</v>
      </c>
      <c r="D551" t="str">
        <f t="shared" si="52"/>
        <v>100% Virgin wool (organic), villafliis</v>
      </c>
      <c r="E551" t="str">
        <f t="shared" si="54"/>
        <v>jasper mélange  (052E )</v>
      </c>
      <c r="F551" s="1" t="s">
        <v>678</v>
      </c>
      <c r="G551" s="1" t="s">
        <v>679</v>
      </c>
      <c r="H551" s="3">
        <v>1</v>
      </c>
      <c r="I551" s="2">
        <v>4046304298145</v>
      </c>
      <c r="J551" s="21">
        <v>30.2</v>
      </c>
      <c r="L551" s="63">
        <f t="shared" si="53"/>
        <v>72.5</v>
      </c>
      <c r="M551" t="s">
        <v>52</v>
      </c>
      <c r="P551" s="15">
        <f t="shared" si="57"/>
        <v>47.125</v>
      </c>
      <c r="Q551" s="5">
        <f t="shared" si="55"/>
        <v>0</v>
      </c>
      <c r="R551" s="21">
        <f t="shared" si="56"/>
        <v>16.925000000000001</v>
      </c>
    </row>
    <row r="552" spans="1:18" x14ac:dyDescent="0.25">
      <c r="A552" t="s">
        <v>4591</v>
      </c>
      <c r="B552" s="3" t="s">
        <v>1119</v>
      </c>
      <c r="C552" t="s">
        <v>1120</v>
      </c>
      <c r="D552" t="str">
        <f t="shared" si="52"/>
        <v>100% Virgin wool (organic), villafliis</v>
      </c>
      <c r="E552" t="str">
        <f t="shared" si="54"/>
        <v>walnut mélange  (75 )</v>
      </c>
      <c r="F552" s="1">
        <v>75</v>
      </c>
      <c r="G552" s="1" t="s">
        <v>518</v>
      </c>
      <c r="H552" s="3">
        <v>1</v>
      </c>
      <c r="I552" s="2">
        <v>4046304245675</v>
      </c>
      <c r="J552" s="21">
        <v>30.2</v>
      </c>
      <c r="L552" s="63">
        <f t="shared" si="53"/>
        <v>72.5</v>
      </c>
      <c r="M552" t="s">
        <v>52</v>
      </c>
      <c r="P552" s="15">
        <f t="shared" si="57"/>
        <v>47.125</v>
      </c>
      <c r="Q552" s="5">
        <f t="shared" si="55"/>
        <v>0</v>
      </c>
      <c r="R552" s="21">
        <f t="shared" si="56"/>
        <v>16.925000000000001</v>
      </c>
    </row>
    <row r="553" spans="1:18" x14ac:dyDescent="0.25">
      <c r="A553" t="s">
        <v>4591</v>
      </c>
      <c r="B553" s="3" t="s">
        <v>1121</v>
      </c>
      <c r="C553" t="s">
        <v>1122</v>
      </c>
      <c r="D553" t="str">
        <f t="shared" si="52"/>
        <v>100% Virgin wool (organic), villafliis</v>
      </c>
      <c r="E553" t="str">
        <f t="shared" si="54"/>
        <v>cinnamon mélange  (079E )</v>
      </c>
      <c r="F553" s="1" t="s">
        <v>696</v>
      </c>
      <c r="G553" s="1" t="s">
        <v>697</v>
      </c>
      <c r="H553" s="3">
        <v>1</v>
      </c>
      <c r="I553" s="2">
        <v>4046304269022</v>
      </c>
      <c r="J553" s="21">
        <v>30.2</v>
      </c>
      <c r="L553" s="63">
        <f t="shared" si="53"/>
        <v>72.5</v>
      </c>
      <c r="M553" t="s">
        <v>52</v>
      </c>
      <c r="P553" s="15">
        <f t="shared" si="57"/>
        <v>47.125</v>
      </c>
      <c r="Q553" s="5">
        <f t="shared" si="55"/>
        <v>0</v>
      </c>
      <c r="R553" s="21">
        <f t="shared" si="56"/>
        <v>16.925000000000001</v>
      </c>
    </row>
    <row r="554" spans="1:18" x14ac:dyDescent="0.25">
      <c r="A554" t="s">
        <v>4591</v>
      </c>
      <c r="B554" s="3" t="s">
        <v>1123</v>
      </c>
      <c r="C554" t="s">
        <v>1124</v>
      </c>
      <c r="D554" t="str">
        <f t="shared" si="52"/>
        <v>100% Virgin wool (organic), villafliis</v>
      </c>
      <c r="E554" t="str">
        <f t="shared" si="54"/>
        <v>blue mélange  (80 )</v>
      </c>
      <c r="F554" s="1">
        <v>80</v>
      </c>
      <c r="G554" s="1" t="s">
        <v>88</v>
      </c>
      <c r="H554" s="3">
        <v>1</v>
      </c>
      <c r="I554" s="2">
        <v>4046304251195</v>
      </c>
      <c r="J554" s="21">
        <v>30.2</v>
      </c>
      <c r="L554" s="63">
        <f t="shared" si="53"/>
        <v>72.5</v>
      </c>
      <c r="M554" t="s">
        <v>52</v>
      </c>
      <c r="P554" s="15">
        <f t="shared" si="57"/>
        <v>47.125</v>
      </c>
      <c r="Q554" s="5">
        <f t="shared" si="55"/>
        <v>0</v>
      </c>
      <c r="R554" s="21">
        <f t="shared" si="56"/>
        <v>16.925000000000001</v>
      </c>
    </row>
    <row r="555" spans="1:18" x14ac:dyDescent="0.25">
      <c r="A555" t="s">
        <v>4591</v>
      </c>
      <c r="B555" s="3" t="s">
        <v>1125</v>
      </c>
      <c r="C555" t="s">
        <v>1126</v>
      </c>
      <c r="D555" t="str">
        <f t="shared" si="52"/>
        <v>100% Virgin wool (organic), villafliis</v>
      </c>
      <c r="E555" t="str">
        <f t="shared" si="54"/>
        <v>sand mélange  (087E )</v>
      </c>
      <c r="F555" s="1" t="s">
        <v>710</v>
      </c>
      <c r="G555" s="1" t="s">
        <v>711</v>
      </c>
      <c r="H555" s="3">
        <v>1</v>
      </c>
      <c r="I555" s="2">
        <v>4046304298404</v>
      </c>
      <c r="J555" s="21">
        <v>30.2</v>
      </c>
      <c r="L555" s="63">
        <f t="shared" si="53"/>
        <v>72.5</v>
      </c>
      <c r="M555" t="s">
        <v>52</v>
      </c>
      <c r="P555" s="15">
        <f t="shared" si="57"/>
        <v>47.125</v>
      </c>
      <c r="Q555" s="5">
        <f t="shared" si="55"/>
        <v>0</v>
      </c>
      <c r="R555" s="21">
        <f t="shared" si="56"/>
        <v>16.925000000000001</v>
      </c>
    </row>
    <row r="556" spans="1:18" x14ac:dyDescent="0.25">
      <c r="A556" t="s">
        <v>4591</v>
      </c>
      <c r="B556" s="3" t="s">
        <v>1127</v>
      </c>
      <c r="C556" t="s">
        <v>1128</v>
      </c>
      <c r="D556" t="str">
        <f t="shared" si="52"/>
        <v>100% Virgin wool (organic), villafliis</v>
      </c>
      <c r="E556" t="str">
        <f t="shared" si="54"/>
        <v>light grey mélange  (91 )</v>
      </c>
      <c r="F556" s="1">
        <v>91</v>
      </c>
      <c r="G556" s="1" t="s">
        <v>523</v>
      </c>
      <c r="H556" s="3">
        <v>1</v>
      </c>
      <c r="I556" s="2">
        <v>4046304251201</v>
      </c>
      <c r="J556" s="21">
        <v>30.2</v>
      </c>
      <c r="L556" s="63">
        <f t="shared" si="53"/>
        <v>72.5</v>
      </c>
      <c r="M556" t="s">
        <v>52</v>
      </c>
      <c r="P556" s="15">
        <f t="shared" si="57"/>
        <v>47.125</v>
      </c>
      <c r="Q556" s="5">
        <f t="shared" si="55"/>
        <v>0</v>
      </c>
      <c r="R556" s="21">
        <f t="shared" si="56"/>
        <v>16.925000000000001</v>
      </c>
    </row>
    <row r="557" spans="1:18" x14ac:dyDescent="0.25">
      <c r="A557" t="s">
        <v>4591</v>
      </c>
      <c r="B557" s="3" t="s">
        <v>1129</v>
      </c>
      <c r="C557" t="s">
        <v>1130</v>
      </c>
      <c r="D557" t="str">
        <f t="shared" si="52"/>
        <v>100% Virgin wool (organic), villafliis</v>
      </c>
      <c r="E557" t="str">
        <f t="shared" si="54"/>
        <v>cinnamon mélange  (079E )</v>
      </c>
      <c r="F557" s="1" t="s">
        <v>696</v>
      </c>
      <c r="G557" s="1" t="s">
        <v>697</v>
      </c>
      <c r="H557" s="3">
        <v>4</v>
      </c>
      <c r="I557" s="2">
        <v>4046304304549</v>
      </c>
      <c r="J557" s="21">
        <v>89.5</v>
      </c>
      <c r="L557" s="63">
        <f t="shared" si="53"/>
        <v>214.8</v>
      </c>
      <c r="M557" t="s">
        <v>52</v>
      </c>
      <c r="P557" s="15">
        <f t="shared" si="57"/>
        <v>139.62</v>
      </c>
      <c r="Q557" s="5">
        <f t="shared" si="55"/>
        <v>0</v>
      </c>
      <c r="R557" s="21">
        <f t="shared" si="56"/>
        <v>50.120000000000005</v>
      </c>
    </row>
    <row r="558" spans="1:18" x14ac:dyDescent="0.25">
      <c r="A558" t="s">
        <v>4591</v>
      </c>
      <c r="B558" s="3" t="s">
        <v>1131</v>
      </c>
      <c r="C558" t="s">
        <v>1132</v>
      </c>
      <c r="D558" t="str">
        <f t="shared" si="52"/>
        <v>100% Virgin wool (organic), villafliis</v>
      </c>
      <c r="E558" t="str">
        <f t="shared" si="54"/>
        <v>light grey mélange  (91 )</v>
      </c>
      <c r="F558" s="1">
        <v>91</v>
      </c>
      <c r="G558" s="1" t="s">
        <v>523</v>
      </c>
      <c r="H558" s="3">
        <v>4</v>
      </c>
      <c r="I558" s="2">
        <v>4046304245866</v>
      </c>
      <c r="J558" s="21">
        <v>89.5</v>
      </c>
      <c r="L558" s="63">
        <f t="shared" si="53"/>
        <v>214.8</v>
      </c>
      <c r="M558" t="s">
        <v>52</v>
      </c>
      <c r="P558" s="15">
        <f t="shared" si="57"/>
        <v>139.62</v>
      </c>
      <c r="Q558" s="5">
        <f t="shared" si="55"/>
        <v>0</v>
      </c>
      <c r="R558" s="21">
        <f t="shared" si="56"/>
        <v>50.120000000000005</v>
      </c>
    </row>
    <row r="559" spans="1:18" x14ac:dyDescent="0.25">
      <c r="A559" t="s">
        <v>4586</v>
      </c>
      <c r="B559" s="3" t="s">
        <v>1133</v>
      </c>
      <c r="C559" t="s">
        <v>1134</v>
      </c>
      <c r="D559" t="str">
        <f t="shared" si="52"/>
        <v>100% Virgin wool (organic), villafliis</v>
      </c>
      <c r="E559" t="str">
        <f t="shared" si="54"/>
        <v>sand mélange  (087E )</v>
      </c>
      <c r="F559" s="1" t="s">
        <v>710</v>
      </c>
      <c r="G559" s="1" t="s">
        <v>711</v>
      </c>
      <c r="H559" s="3" t="s">
        <v>1135</v>
      </c>
      <c r="I559" s="2">
        <v>4046304297643</v>
      </c>
      <c r="J559" s="21">
        <v>121.3</v>
      </c>
      <c r="L559" s="63">
        <f t="shared" si="53"/>
        <v>291.10000000000002</v>
      </c>
      <c r="M559" t="s">
        <v>52</v>
      </c>
      <c r="P559" s="15">
        <f t="shared" si="57"/>
        <v>189.21500000000003</v>
      </c>
      <c r="Q559" s="5">
        <f t="shared" si="55"/>
        <v>0</v>
      </c>
      <c r="R559" s="21">
        <f t="shared" si="56"/>
        <v>67.915000000000035</v>
      </c>
    </row>
    <row r="560" spans="1:18" x14ac:dyDescent="0.25">
      <c r="A560" t="s">
        <v>4586</v>
      </c>
      <c r="B560" s="3" t="s">
        <v>1136</v>
      </c>
      <c r="C560" t="s">
        <v>1137</v>
      </c>
      <c r="D560" t="str">
        <f t="shared" si="52"/>
        <v>100% Virgin wool (organic), villafliis</v>
      </c>
      <c r="E560" t="str">
        <f t="shared" si="54"/>
        <v>sand mélange  (087E )</v>
      </c>
      <c r="F560" s="1" t="s">
        <v>710</v>
      </c>
      <c r="G560" s="1" t="s">
        <v>711</v>
      </c>
      <c r="H560" s="3" t="s">
        <v>1138</v>
      </c>
      <c r="I560" s="2">
        <v>4046304297636</v>
      </c>
      <c r="J560" s="21">
        <v>115.8</v>
      </c>
      <c r="L560" s="63">
        <f t="shared" si="53"/>
        <v>277.89999999999998</v>
      </c>
      <c r="M560" t="s">
        <v>52</v>
      </c>
      <c r="P560" s="15">
        <f t="shared" si="57"/>
        <v>180.63499999999999</v>
      </c>
      <c r="Q560" s="5">
        <f t="shared" si="55"/>
        <v>0</v>
      </c>
      <c r="R560" s="21">
        <f t="shared" si="56"/>
        <v>64.834999999999994</v>
      </c>
    </row>
    <row r="561" spans="1:18" x14ac:dyDescent="0.25">
      <c r="A561" t="s">
        <v>4586</v>
      </c>
      <c r="B561" s="3" t="s">
        <v>1139</v>
      </c>
      <c r="C561" t="s">
        <v>1140</v>
      </c>
      <c r="D561" t="str">
        <f t="shared" si="52"/>
        <v>100% Virgin wool (organic), villafliis</v>
      </c>
      <c r="E561" t="str">
        <f t="shared" si="54"/>
        <v>sand mélange  (087E )</v>
      </c>
      <c r="F561" s="1" t="s">
        <v>710</v>
      </c>
      <c r="G561" s="1" t="s">
        <v>711</v>
      </c>
      <c r="H561" s="3" t="s">
        <v>1141</v>
      </c>
      <c r="I561" s="2">
        <v>4046304297629</v>
      </c>
      <c r="J561" s="21">
        <v>109.3</v>
      </c>
      <c r="L561" s="63">
        <f t="shared" si="53"/>
        <v>262.3</v>
      </c>
      <c r="M561" t="s">
        <v>52</v>
      </c>
      <c r="P561" s="15">
        <f t="shared" si="57"/>
        <v>170.495</v>
      </c>
      <c r="Q561" s="5">
        <f t="shared" si="55"/>
        <v>0</v>
      </c>
      <c r="R561" s="21">
        <f t="shared" si="56"/>
        <v>61.195000000000007</v>
      </c>
    </row>
    <row r="562" spans="1:18" x14ac:dyDescent="0.25">
      <c r="A562" t="s">
        <v>4586</v>
      </c>
      <c r="B562" s="3" t="s">
        <v>1142</v>
      </c>
      <c r="C562" t="s">
        <v>1143</v>
      </c>
      <c r="D562" t="str">
        <f t="shared" si="52"/>
        <v>100% Virgin wool (organic), villafliis</v>
      </c>
      <c r="E562" t="str">
        <f t="shared" si="54"/>
        <v>sand mélange  (087E )</v>
      </c>
      <c r="F562" s="1" t="s">
        <v>710</v>
      </c>
      <c r="G562" s="1" t="s">
        <v>711</v>
      </c>
      <c r="H562" s="3" t="s">
        <v>1144</v>
      </c>
      <c r="I562" s="2">
        <v>4046304297650</v>
      </c>
      <c r="J562" s="21">
        <v>124.8</v>
      </c>
      <c r="L562" s="63">
        <f t="shared" si="53"/>
        <v>299.5</v>
      </c>
      <c r="M562" t="s">
        <v>52</v>
      </c>
      <c r="P562" s="15">
        <f t="shared" si="57"/>
        <v>194.67500000000001</v>
      </c>
      <c r="Q562" s="5">
        <f t="shared" si="55"/>
        <v>0</v>
      </c>
      <c r="R562" s="21">
        <f t="shared" si="56"/>
        <v>69.875000000000014</v>
      </c>
    </row>
    <row r="563" spans="1:18" x14ac:dyDescent="0.25">
      <c r="A563" t="s">
        <v>4586</v>
      </c>
      <c r="B563" s="3" t="s">
        <v>1145</v>
      </c>
      <c r="C563" t="s">
        <v>1146</v>
      </c>
      <c r="D563" t="str">
        <f t="shared" si="52"/>
        <v>100% Virgin wool (organic), villafliis</v>
      </c>
      <c r="E563" t="str">
        <f t="shared" si="54"/>
        <v>sand mélange  (087E )</v>
      </c>
      <c r="F563" s="1" t="s">
        <v>710</v>
      </c>
      <c r="G563" s="1" t="s">
        <v>711</v>
      </c>
      <c r="H563" s="3" t="s">
        <v>1147</v>
      </c>
      <c r="I563" s="2">
        <v>4046304297612</v>
      </c>
      <c r="J563" s="21">
        <v>102.8</v>
      </c>
      <c r="L563" s="63">
        <f t="shared" si="53"/>
        <v>246.70000000000002</v>
      </c>
      <c r="M563" t="s">
        <v>52</v>
      </c>
      <c r="P563" s="15">
        <f t="shared" si="57"/>
        <v>160.35500000000002</v>
      </c>
      <c r="Q563" s="5">
        <f t="shared" si="55"/>
        <v>0</v>
      </c>
      <c r="R563" s="21">
        <f t="shared" si="56"/>
        <v>57.555000000000021</v>
      </c>
    </row>
    <row r="564" spans="1:18" x14ac:dyDescent="0.25">
      <c r="A564" t="s">
        <v>4586</v>
      </c>
      <c r="B564" s="3" t="s">
        <v>1148</v>
      </c>
      <c r="C564" t="s">
        <v>1149</v>
      </c>
      <c r="D564" t="str">
        <f t="shared" si="52"/>
        <v>100% Virgin wool (organic), villafliis</v>
      </c>
      <c r="E564" t="str">
        <f t="shared" si="54"/>
        <v>black mélange  (90 )</v>
      </c>
      <c r="F564" s="1">
        <v>90</v>
      </c>
      <c r="G564" s="1" t="s">
        <v>1150</v>
      </c>
      <c r="H564" s="3" t="s">
        <v>1135</v>
      </c>
      <c r="I564" s="2">
        <v>4046304297698</v>
      </c>
      <c r="J564" s="21">
        <v>121.3</v>
      </c>
      <c r="L564" s="63">
        <f t="shared" si="53"/>
        <v>291.10000000000002</v>
      </c>
      <c r="M564" t="s">
        <v>52</v>
      </c>
      <c r="P564" s="15">
        <f t="shared" si="57"/>
        <v>189.21500000000003</v>
      </c>
      <c r="Q564" s="5">
        <f t="shared" si="55"/>
        <v>0</v>
      </c>
      <c r="R564" s="21">
        <f t="shared" si="56"/>
        <v>67.915000000000035</v>
      </c>
    </row>
    <row r="565" spans="1:18" x14ac:dyDescent="0.25">
      <c r="A565" t="s">
        <v>4586</v>
      </c>
      <c r="B565" s="3" t="s">
        <v>1151</v>
      </c>
      <c r="C565" t="s">
        <v>1152</v>
      </c>
      <c r="D565" t="str">
        <f t="shared" si="52"/>
        <v>100% Virgin wool (organic), villafliis</v>
      </c>
      <c r="E565" t="str">
        <f t="shared" si="54"/>
        <v>black mélange  (90 )</v>
      </c>
      <c r="F565" s="1">
        <v>90</v>
      </c>
      <c r="G565" s="1" t="s">
        <v>1150</v>
      </c>
      <c r="H565" s="3" t="s">
        <v>1138</v>
      </c>
      <c r="I565" s="2">
        <v>4046304297681</v>
      </c>
      <c r="J565" s="21">
        <v>115.8</v>
      </c>
      <c r="L565" s="63">
        <f t="shared" si="53"/>
        <v>277.89999999999998</v>
      </c>
      <c r="M565" t="s">
        <v>52</v>
      </c>
      <c r="P565" s="15">
        <f t="shared" si="57"/>
        <v>180.63499999999999</v>
      </c>
      <c r="Q565" s="5">
        <f t="shared" si="55"/>
        <v>0</v>
      </c>
      <c r="R565" s="21">
        <f t="shared" si="56"/>
        <v>64.834999999999994</v>
      </c>
    </row>
    <row r="566" spans="1:18" x14ac:dyDescent="0.25">
      <c r="A566" t="s">
        <v>4586</v>
      </c>
      <c r="B566" s="3" t="s">
        <v>1153</v>
      </c>
      <c r="C566" t="s">
        <v>1154</v>
      </c>
      <c r="D566" t="str">
        <f t="shared" si="52"/>
        <v>100% Virgin wool (organic), villafliis</v>
      </c>
      <c r="E566" t="str">
        <f t="shared" si="54"/>
        <v>black mélange  (90 )</v>
      </c>
      <c r="F566" s="1">
        <v>90</v>
      </c>
      <c r="G566" s="1" t="s">
        <v>1150</v>
      </c>
      <c r="H566" s="3" t="s">
        <v>1141</v>
      </c>
      <c r="I566" s="2">
        <v>4046304297674</v>
      </c>
      <c r="J566" s="21">
        <v>109.3</v>
      </c>
      <c r="L566" s="63">
        <f t="shared" si="53"/>
        <v>262.3</v>
      </c>
      <c r="M566" t="s">
        <v>52</v>
      </c>
      <c r="P566" s="15">
        <f t="shared" si="57"/>
        <v>170.495</v>
      </c>
      <c r="Q566" s="5">
        <f t="shared" si="55"/>
        <v>0</v>
      </c>
      <c r="R566" s="21">
        <f t="shared" si="56"/>
        <v>61.195000000000007</v>
      </c>
    </row>
    <row r="567" spans="1:18" x14ac:dyDescent="0.25">
      <c r="A567" t="s">
        <v>4586</v>
      </c>
      <c r="B567" s="3" t="s">
        <v>1155</v>
      </c>
      <c r="C567" t="s">
        <v>1156</v>
      </c>
      <c r="D567" t="str">
        <f t="shared" si="52"/>
        <v>100% Virgin wool (organic), villafliis</v>
      </c>
      <c r="E567" t="str">
        <f t="shared" si="54"/>
        <v>black mélange  (90 )</v>
      </c>
      <c r="F567" s="1">
        <v>90</v>
      </c>
      <c r="G567" s="1" t="s">
        <v>1150</v>
      </c>
      <c r="H567" s="3" t="s">
        <v>1144</v>
      </c>
      <c r="I567" s="2">
        <v>4046304297704</v>
      </c>
      <c r="J567" s="21">
        <v>124.8</v>
      </c>
      <c r="L567" s="63">
        <f t="shared" si="53"/>
        <v>299.5</v>
      </c>
      <c r="M567" t="s">
        <v>52</v>
      </c>
      <c r="P567" s="15">
        <f t="shared" si="57"/>
        <v>194.67500000000001</v>
      </c>
      <c r="Q567" s="5">
        <f t="shared" si="55"/>
        <v>0</v>
      </c>
      <c r="R567" s="21">
        <f t="shared" si="56"/>
        <v>69.875000000000014</v>
      </c>
    </row>
    <row r="568" spans="1:18" x14ac:dyDescent="0.25">
      <c r="A568" t="s">
        <v>4586</v>
      </c>
      <c r="B568" s="3" t="s">
        <v>1157</v>
      </c>
      <c r="C568" t="s">
        <v>1158</v>
      </c>
      <c r="D568" t="str">
        <f t="shared" si="52"/>
        <v>100% Virgin wool (organic), villafliis</v>
      </c>
      <c r="E568" t="str">
        <f t="shared" si="54"/>
        <v>black mélange  (90 )</v>
      </c>
      <c r="F568" s="1">
        <v>90</v>
      </c>
      <c r="G568" s="1" t="s">
        <v>1150</v>
      </c>
      <c r="H568" s="3" t="s">
        <v>1147</v>
      </c>
      <c r="I568" s="2">
        <v>4046304297667</v>
      </c>
      <c r="J568" s="21">
        <v>102.8</v>
      </c>
      <c r="L568" s="63">
        <f t="shared" si="53"/>
        <v>246.70000000000002</v>
      </c>
      <c r="M568" t="s">
        <v>52</v>
      </c>
      <c r="P568" s="15">
        <f t="shared" si="57"/>
        <v>160.35500000000002</v>
      </c>
      <c r="Q568" s="5">
        <f t="shared" si="55"/>
        <v>0</v>
      </c>
      <c r="R568" s="21">
        <f t="shared" si="56"/>
        <v>57.555000000000021</v>
      </c>
    </row>
    <row r="569" spans="1:18" x14ac:dyDescent="0.25">
      <c r="A569" t="s">
        <v>4586</v>
      </c>
      <c r="B569" s="3" t="s">
        <v>1159</v>
      </c>
      <c r="C569" t="s">
        <v>1160</v>
      </c>
      <c r="D569" t="str">
        <f t="shared" si="52"/>
        <v>100% Virgin wool (organic), villafliis</v>
      </c>
      <c r="E569" t="str">
        <f t="shared" si="54"/>
        <v>reed mélange  (044E )</v>
      </c>
      <c r="F569" s="1" t="s">
        <v>658</v>
      </c>
      <c r="G569" s="1" t="s">
        <v>659</v>
      </c>
      <c r="H569" s="3" t="s">
        <v>4506</v>
      </c>
      <c r="I569" s="2">
        <v>4046304297711</v>
      </c>
      <c r="J569" s="21">
        <v>91.6</v>
      </c>
      <c r="L569" s="63">
        <f t="shared" si="53"/>
        <v>219.85000000000002</v>
      </c>
      <c r="M569" t="s">
        <v>52</v>
      </c>
      <c r="P569" s="15">
        <f t="shared" si="57"/>
        <v>142.90250000000003</v>
      </c>
      <c r="Q569" s="5">
        <f t="shared" si="55"/>
        <v>0</v>
      </c>
      <c r="R569" s="21">
        <f t="shared" si="56"/>
        <v>51.302500000000038</v>
      </c>
    </row>
    <row r="570" spans="1:18" x14ac:dyDescent="0.25">
      <c r="A570" t="s">
        <v>4586</v>
      </c>
      <c r="B570" s="3" t="s">
        <v>1161</v>
      </c>
      <c r="C570" t="s">
        <v>1162</v>
      </c>
      <c r="D570" t="str">
        <f t="shared" si="52"/>
        <v>100% Virgin wool (organic), villafliis</v>
      </c>
      <c r="E570" t="str">
        <f t="shared" si="54"/>
        <v>reed mélange  (044E )</v>
      </c>
      <c r="F570" s="1" t="s">
        <v>658</v>
      </c>
      <c r="G570" s="1" t="s">
        <v>659</v>
      </c>
      <c r="H570" s="3" t="s">
        <v>4507</v>
      </c>
      <c r="I570" s="2">
        <v>4046304297728</v>
      </c>
      <c r="J570" s="21">
        <v>97.35</v>
      </c>
      <c r="L570" s="63">
        <f t="shared" si="53"/>
        <v>233.65</v>
      </c>
      <c r="M570" t="s">
        <v>52</v>
      </c>
      <c r="P570" s="15">
        <f t="shared" si="57"/>
        <v>151.8725</v>
      </c>
      <c r="Q570" s="5">
        <f t="shared" si="55"/>
        <v>0</v>
      </c>
      <c r="R570" s="21">
        <f t="shared" si="56"/>
        <v>54.522500000000008</v>
      </c>
    </row>
    <row r="571" spans="1:18" x14ac:dyDescent="0.25">
      <c r="A571" t="s">
        <v>4586</v>
      </c>
      <c r="B571" s="3" t="s">
        <v>1163</v>
      </c>
      <c r="C571" t="s">
        <v>1164</v>
      </c>
      <c r="D571" t="str">
        <f t="shared" si="52"/>
        <v>100% Virgin wool (organic), villafliis</v>
      </c>
      <c r="E571" t="str">
        <f t="shared" si="54"/>
        <v>reed mélange  (044E )</v>
      </c>
      <c r="F571" s="1" t="s">
        <v>658</v>
      </c>
      <c r="G571" s="1" t="s">
        <v>659</v>
      </c>
      <c r="H571" s="3" t="s">
        <v>4508</v>
      </c>
      <c r="I571" s="2">
        <v>4046304297735</v>
      </c>
      <c r="J571" s="21">
        <v>100.95</v>
      </c>
      <c r="L571" s="63">
        <f t="shared" si="53"/>
        <v>242.3</v>
      </c>
      <c r="M571" t="s">
        <v>52</v>
      </c>
      <c r="P571" s="15">
        <f t="shared" si="57"/>
        <v>157.495</v>
      </c>
      <c r="Q571" s="5">
        <f t="shared" si="55"/>
        <v>0</v>
      </c>
      <c r="R571" s="21">
        <f t="shared" si="56"/>
        <v>56.545000000000002</v>
      </c>
    </row>
    <row r="572" spans="1:18" x14ac:dyDescent="0.25">
      <c r="A572" t="s">
        <v>4586</v>
      </c>
      <c r="B572" s="3" t="s">
        <v>1165</v>
      </c>
      <c r="C572" t="s">
        <v>1166</v>
      </c>
      <c r="D572" t="str">
        <f t="shared" ref="D572:D635" si="58">M572&amp;", "&amp;"villafliis"</f>
        <v>100% Virgin wool (organic), villafliis</v>
      </c>
      <c r="E572" t="str">
        <f t="shared" si="54"/>
        <v>reed mélange  (044E )</v>
      </c>
      <c r="F572" s="1" t="s">
        <v>658</v>
      </c>
      <c r="G572" s="1" t="s">
        <v>659</v>
      </c>
      <c r="H572" s="3" t="s">
        <v>4509</v>
      </c>
      <c r="I572" s="2">
        <v>4046304297742</v>
      </c>
      <c r="J572" s="21">
        <v>104.55</v>
      </c>
      <c r="L572" s="63">
        <f t="shared" si="53"/>
        <v>250.89999999999998</v>
      </c>
      <c r="M572" t="s">
        <v>52</v>
      </c>
      <c r="P572" s="15">
        <f t="shared" si="57"/>
        <v>163.08499999999998</v>
      </c>
      <c r="Q572" s="5">
        <f t="shared" si="55"/>
        <v>0</v>
      </c>
      <c r="R572" s="21">
        <f t="shared" si="56"/>
        <v>58.534999999999982</v>
      </c>
    </row>
    <row r="573" spans="1:18" x14ac:dyDescent="0.25">
      <c r="A573" t="s">
        <v>4586</v>
      </c>
      <c r="B573" s="3" t="s">
        <v>1167</v>
      </c>
      <c r="C573" t="s">
        <v>1168</v>
      </c>
      <c r="D573" t="str">
        <f t="shared" si="58"/>
        <v>100% Virgin wool (organic), villafliis</v>
      </c>
      <c r="E573" t="str">
        <f t="shared" si="54"/>
        <v>cinnamon mélange  (079E )</v>
      </c>
      <c r="F573" s="1" t="s">
        <v>696</v>
      </c>
      <c r="G573" s="1" t="s">
        <v>697</v>
      </c>
      <c r="H573" s="3" t="s">
        <v>4506</v>
      </c>
      <c r="I573" s="2">
        <v>4046304304556</v>
      </c>
      <c r="J573" s="21">
        <v>91.6</v>
      </c>
      <c r="L573" s="63">
        <f t="shared" si="53"/>
        <v>219.85000000000002</v>
      </c>
      <c r="M573" t="s">
        <v>52</v>
      </c>
      <c r="P573" s="15">
        <f t="shared" si="57"/>
        <v>142.90250000000003</v>
      </c>
      <c r="Q573" s="5">
        <f t="shared" si="55"/>
        <v>0</v>
      </c>
      <c r="R573" s="21">
        <f t="shared" si="56"/>
        <v>51.302500000000038</v>
      </c>
    </row>
    <row r="574" spans="1:18" x14ac:dyDescent="0.25">
      <c r="A574" t="s">
        <v>4586</v>
      </c>
      <c r="B574" s="3" t="s">
        <v>1169</v>
      </c>
      <c r="C574" t="s">
        <v>1170</v>
      </c>
      <c r="D574" t="str">
        <f t="shared" si="58"/>
        <v>100% Virgin wool (organic), villafliis</v>
      </c>
      <c r="E574" t="str">
        <f t="shared" si="54"/>
        <v>cinnamon mélange  (079E )</v>
      </c>
      <c r="F574" s="1" t="s">
        <v>696</v>
      </c>
      <c r="G574" s="1" t="s">
        <v>697</v>
      </c>
      <c r="H574" s="3" t="s">
        <v>4507</v>
      </c>
      <c r="I574" s="2">
        <v>4046304304563</v>
      </c>
      <c r="J574" s="21">
        <v>97.35</v>
      </c>
      <c r="L574" s="63">
        <f t="shared" si="53"/>
        <v>233.65</v>
      </c>
      <c r="M574" t="s">
        <v>52</v>
      </c>
      <c r="P574" s="15">
        <f t="shared" si="57"/>
        <v>151.8725</v>
      </c>
      <c r="Q574" s="5">
        <f t="shared" si="55"/>
        <v>0</v>
      </c>
      <c r="R574" s="21">
        <f t="shared" si="56"/>
        <v>54.522500000000008</v>
      </c>
    </row>
    <row r="575" spans="1:18" x14ac:dyDescent="0.25">
      <c r="A575" t="s">
        <v>4586</v>
      </c>
      <c r="B575" s="3" t="s">
        <v>1171</v>
      </c>
      <c r="C575" t="s">
        <v>1172</v>
      </c>
      <c r="D575" t="str">
        <f t="shared" si="58"/>
        <v>100% Virgin wool (organic), villafliis</v>
      </c>
      <c r="E575" t="str">
        <f t="shared" si="54"/>
        <v>cinnamon mélange  (079E )</v>
      </c>
      <c r="F575" s="1" t="s">
        <v>696</v>
      </c>
      <c r="G575" s="1" t="s">
        <v>697</v>
      </c>
      <c r="H575" s="3" t="s">
        <v>4508</v>
      </c>
      <c r="I575" s="2">
        <v>4046304304570</v>
      </c>
      <c r="J575" s="21">
        <v>100.95</v>
      </c>
      <c r="L575" s="63">
        <f t="shared" si="53"/>
        <v>242.3</v>
      </c>
      <c r="M575" t="s">
        <v>52</v>
      </c>
      <c r="P575" s="15">
        <f t="shared" si="57"/>
        <v>157.495</v>
      </c>
      <c r="Q575" s="5">
        <f t="shared" si="55"/>
        <v>0</v>
      </c>
      <c r="R575" s="21">
        <f t="shared" si="56"/>
        <v>56.545000000000002</v>
      </c>
    </row>
    <row r="576" spans="1:18" x14ac:dyDescent="0.25">
      <c r="A576" t="s">
        <v>4586</v>
      </c>
      <c r="B576" s="3" t="s">
        <v>1173</v>
      </c>
      <c r="C576" t="s">
        <v>1174</v>
      </c>
      <c r="D576" t="str">
        <f t="shared" si="58"/>
        <v>100% Virgin wool (organic), villafliis</v>
      </c>
      <c r="E576" t="str">
        <f t="shared" si="54"/>
        <v>cinnamon mélange  (079E )</v>
      </c>
      <c r="F576" s="1" t="s">
        <v>696</v>
      </c>
      <c r="G576" s="1" t="s">
        <v>697</v>
      </c>
      <c r="H576" s="3" t="s">
        <v>4509</v>
      </c>
      <c r="I576" s="2">
        <v>4046304304587</v>
      </c>
      <c r="J576" s="21">
        <v>104.55</v>
      </c>
      <c r="L576" s="63">
        <f t="shared" si="53"/>
        <v>250.89999999999998</v>
      </c>
      <c r="M576" t="s">
        <v>52</v>
      </c>
      <c r="P576" s="15">
        <f t="shared" si="57"/>
        <v>163.08499999999998</v>
      </c>
      <c r="Q576" s="5">
        <f t="shared" si="55"/>
        <v>0</v>
      </c>
      <c r="R576" s="21">
        <f t="shared" si="56"/>
        <v>58.534999999999982</v>
      </c>
    </row>
    <row r="577" spans="1:18" x14ac:dyDescent="0.25">
      <c r="A577" t="s">
        <v>4586</v>
      </c>
      <c r="B577" s="3" t="s">
        <v>1175</v>
      </c>
      <c r="C577" t="s">
        <v>1176</v>
      </c>
      <c r="D577" t="str">
        <f t="shared" si="58"/>
        <v>100% Virgin wool (organic), villafliis</v>
      </c>
      <c r="E577" t="str">
        <f t="shared" si="54"/>
        <v>sand mélange  (087E )</v>
      </c>
      <c r="F577" s="1" t="s">
        <v>710</v>
      </c>
      <c r="G577" s="1" t="s">
        <v>711</v>
      </c>
      <c r="H577" s="3" t="s">
        <v>4506</v>
      </c>
      <c r="I577" s="2">
        <v>4046304297759</v>
      </c>
      <c r="J577" s="21">
        <v>91.6</v>
      </c>
      <c r="L577" s="63">
        <f t="shared" si="53"/>
        <v>219.85000000000002</v>
      </c>
      <c r="M577" t="s">
        <v>52</v>
      </c>
      <c r="P577" s="15">
        <f t="shared" si="57"/>
        <v>142.90250000000003</v>
      </c>
      <c r="Q577" s="5">
        <f t="shared" si="55"/>
        <v>0</v>
      </c>
      <c r="R577" s="21">
        <f t="shared" si="56"/>
        <v>51.302500000000038</v>
      </c>
    </row>
    <row r="578" spans="1:18" x14ac:dyDescent="0.25">
      <c r="A578" t="s">
        <v>4586</v>
      </c>
      <c r="B578" s="3" t="s">
        <v>1177</v>
      </c>
      <c r="C578" t="s">
        <v>1178</v>
      </c>
      <c r="D578" t="str">
        <f t="shared" si="58"/>
        <v>100% Virgin wool (organic), villafliis</v>
      </c>
      <c r="E578" t="str">
        <f t="shared" si="54"/>
        <v>sand mélange  (087E )</v>
      </c>
      <c r="F578" s="1" t="s">
        <v>710</v>
      </c>
      <c r="G578" s="1" t="s">
        <v>711</v>
      </c>
      <c r="H578" s="3" t="s">
        <v>4507</v>
      </c>
      <c r="I578" s="2">
        <v>4046304297766</v>
      </c>
      <c r="J578" s="21">
        <v>97.35</v>
      </c>
      <c r="L578" s="63">
        <f t="shared" si="53"/>
        <v>233.65</v>
      </c>
      <c r="M578" t="s">
        <v>52</v>
      </c>
      <c r="P578" s="15">
        <f t="shared" si="57"/>
        <v>151.8725</v>
      </c>
      <c r="Q578" s="5">
        <f t="shared" si="55"/>
        <v>0</v>
      </c>
      <c r="R578" s="21">
        <f t="shared" si="56"/>
        <v>54.522500000000008</v>
      </c>
    </row>
    <row r="579" spans="1:18" x14ac:dyDescent="0.25">
      <c r="A579" t="s">
        <v>4586</v>
      </c>
      <c r="B579" s="3" t="s">
        <v>1179</v>
      </c>
      <c r="C579" t="s">
        <v>1180</v>
      </c>
      <c r="D579" t="str">
        <f t="shared" si="58"/>
        <v>100% Virgin wool (organic), villafliis</v>
      </c>
      <c r="E579" t="str">
        <f t="shared" si="54"/>
        <v>sand mélange  (087E )</v>
      </c>
      <c r="F579" s="1" t="s">
        <v>710</v>
      </c>
      <c r="G579" s="1" t="s">
        <v>711</v>
      </c>
      <c r="H579" s="3" t="s">
        <v>4508</v>
      </c>
      <c r="I579" s="2">
        <v>4046304297773</v>
      </c>
      <c r="J579" s="21">
        <v>100.95</v>
      </c>
      <c r="L579" s="63">
        <f t="shared" si="53"/>
        <v>242.3</v>
      </c>
      <c r="M579" t="s">
        <v>52</v>
      </c>
      <c r="P579" s="15">
        <f t="shared" si="57"/>
        <v>157.495</v>
      </c>
      <c r="Q579" s="5">
        <f t="shared" si="55"/>
        <v>0</v>
      </c>
      <c r="R579" s="21">
        <f t="shared" si="56"/>
        <v>56.545000000000002</v>
      </c>
    </row>
    <row r="580" spans="1:18" x14ac:dyDescent="0.25">
      <c r="A580" t="s">
        <v>4586</v>
      </c>
      <c r="B580" s="3" t="s">
        <v>1181</v>
      </c>
      <c r="C580" t="s">
        <v>1182</v>
      </c>
      <c r="D580" t="str">
        <f t="shared" si="58"/>
        <v>100% Virgin wool (organic), villafliis</v>
      </c>
      <c r="E580" t="str">
        <f t="shared" si="54"/>
        <v>sand mélange  (087E )</v>
      </c>
      <c r="F580" s="1" t="s">
        <v>710</v>
      </c>
      <c r="G580" s="1" t="s">
        <v>711</v>
      </c>
      <c r="H580" s="3" t="s">
        <v>4509</v>
      </c>
      <c r="I580" s="2">
        <v>4046304297780</v>
      </c>
      <c r="J580" s="21">
        <v>104.55</v>
      </c>
      <c r="L580" s="63">
        <f t="shared" si="53"/>
        <v>250.89999999999998</v>
      </c>
      <c r="M580" t="s">
        <v>52</v>
      </c>
      <c r="P580" s="15">
        <f t="shared" si="57"/>
        <v>163.08499999999998</v>
      </c>
      <c r="Q580" s="5">
        <f t="shared" si="55"/>
        <v>0</v>
      </c>
      <c r="R580" s="21">
        <f t="shared" si="56"/>
        <v>58.534999999999982</v>
      </c>
    </row>
    <row r="581" spans="1:18" x14ac:dyDescent="0.25">
      <c r="A581" t="s">
        <v>4586</v>
      </c>
      <c r="B581" s="3" t="s">
        <v>1183</v>
      </c>
      <c r="C581" t="s">
        <v>1184</v>
      </c>
      <c r="D581" t="str">
        <f t="shared" si="58"/>
        <v>100% Virgin wool (organic), villafliis</v>
      </c>
      <c r="E581" t="str">
        <f t="shared" si="54"/>
        <v>terracotta mélange  (071E )</v>
      </c>
      <c r="F581" s="1" t="s">
        <v>1185</v>
      </c>
      <c r="G581" s="1" t="s">
        <v>1186</v>
      </c>
      <c r="H581" s="3" t="s">
        <v>4506</v>
      </c>
      <c r="I581" s="2">
        <v>4046304251218</v>
      </c>
      <c r="J581" s="21">
        <v>95.5</v>
      </c>
      <c r="L581" s="63">
        <f t="shared" ref="L581:L644" si="59">ROUND((J581*2.4)/50,3)*50</f>
        <v>229.2</v>
      </c>
      <c r="M581" t="s">
        <v>52</v>
      </c>
      <c r="P581" s="15">
        <f t="shared" si="57"/>
        <v>148.97999999999999</v>
      </c>
      <c r="Q581" s="5">
        <f t="shared" si="55"/>
        <v>0</v>
      </c>
      <c r="R581" s="21">
        <f t="shared" si="56"/>
        <v>53.47999999999999</v>
      </c>
    </row>
    <row r="582" spans="1:18" x14ac:dyDescent="0.25">
      <c r="A582" t="s">
        <v>4586</v>
      </c>
      <c r="B582" s="3" t="s">
        <v>1187</v>
      </c>
      <c r="C582" t="s">
        <v>1188</v>
      </c>
      <c r="D582" t="str">
        <f t="shared" si="58"/>
        <v>100% Virgin wool (organic), villafliis</v>
      </c>
      <c r="E582" t="str">
        <f t="shared" ref="E582:E645" si="60">G582&amp;" "&amp;" (" &amp;F582&amp;" )"</f>
        <v>terracotta mélange  (071E )</v>
      </c>
      <c r="F582" s="1" t="s">
        <v>1185</v>
      </c>
      <c r="G582" s="1" t="s">
        <v>1186</v>
      </c>
      <c r="H582" s="3" t="s">
        <v>4507</v>
      </c>
      <c r="I582" s="2">
        <v>4046304251225</v>
      </c>
      <c r="J582" s="21">
        <v>99.9</v>
      </c>
      <c r="L582" s="63">
        <f t="shared" si="59"/>
        <v>239.75</v>
      </c>
      <c r="M582" t="s">
        <v>52</v>
      </c>
      <c r="P582" s="15">
        <f t="shared" si="57"/>
        <v>155.83750000000001</v>
      </c>
      <c r="Q582" s="5">
        <f t="shared" ref="Q582:Q645" si="61">K582*P582</f>
        <v>0</v>
      </c>
      <c r="R582" s="21">
        <f t="shared" ref="R582:R645" si="62">P582-J582</f>
        <v>55.9375</v>
      </c>
    </row>
    <row r="583" spans="1:18" x14ac:dyDescent="0.25">
      <c r="A583" t="s">
        <v>4586</v>
      </c>
      <c r="B583" s="3" t="s">
        <v>1189</v>
      </c>
      <c r="C583" t="s">
        <v>1190</v>
      </c>
      <c r="D583" t="str">
        <f t="shared" si="58"/>
        <v>100% Virgin wool (organic), villafliis</v>
      </c>
      <c r="E583" t="str">
        <f t="shared" si="60"/>
        <v>terracotta mélange  (071E )</v>
      </c>
      <c r="F583" s="1" t="s">
        <v>1185</v>
      </c>
      <c r="G583" s="1" t="s">
        <v>1186</v>
      </c>
      <c r="H583" s="3" t="s">
        <v>4508</v>
      </c>
      <c r="I583" s="2">
        <v>4046304251232</v>
      </c>
      <c r="J583" s="21">
        <v>102.9</v>
      </c>
      <c r="L583" s="63">
        <f t="shared" si="59"/>
        <v>246.95</v>
      </c>
      <c r="M583" t="s">
        <v>52</v>
      </c>
      <c r="P583" s="15">
        <f t="shared" si="57"/>
        <v>160.51749999999998</v>
      </c>
      <c r="Q583" s="5">
        <f t="shared" si="61"/>
        <v>0</v>
      </c>
      <c r="R583" s="21">
        <f t="shared" si="62"/>
        <v>57.617499999999978</v>
      </c>
    </row>
    <row r="584" spans="1:18" x14ac:dyDescent="0.25">
      <c r="A584" t="s">
        <v>4586</v>
      </c>
      <c r="B584" s="3" t="s">
        <v>1191</v>
      </c>
      <c r="C584" t="s">
        <v>1192</v>
      </c>
      <c r="D584" t="str">
        <f t="shared" si="58"/>
        <v>100% Virgin wool (organic), villafliis</v>
      </c>
      <c r="E584" t="str">
        <f t="shared" si="60"/>
        <v>terracotta mélange  (071E )</v>
      </c>
      <c r="F584" s="1" t="s">
        <v>1185</v>
      </c>
      <c r="G584" s="1" t="s">
        <v>1186</v>
      </c>
      <c r="H584" s="3" t="s">
        <v>4509</v>
      </c>
      <c r="I584" s="2">
        <v>4046304251249</v>
      </c>
      <c r="J584" s="21">
        <v>109.5</v>
      </c>
      <c r="L584" s="63">
        <f t="shared" si="59"/>
        <v>262.8</v>
      </c>
      <c r="M584" t="s">
        <v>52</v>
      </c>
      <c r="P584" s="15">
        <f t="shared" si="57"/>
        <v>170.82000000000002</v>
      </c>
      <c r="Q584" s="5">
        <f t="shared" si="61"/>
        <v>0</v>
      </c>
      <c r="R584" s="21">
        <f t="shared" si="62"/>
        <v>61.320000000000022</v>
      </c>
    </row>
    <row r="585" spans="1:18" x14ac:dyDescent="0.25">
      <c r="A585" t="s">
        <v>4586</v>
      </c>
      <c r="B585" s="3" t="s">
        <v>1193</v>
      </c>
      <c r="C585" t="s">
        <v>1194</v>
      </c>
      <c r="D585" t="str">
        <f t="shared" si="58"/>
        <v>100% Virgin wool (organic), villafliis</v>
      </c>
      <c r="E585" t="str">
        <f t="shared" si="60"/>
        <v>black mélange  (90 )</v>
      </c>
      <c r="F585" s="1">
        <v>90</v>
      </c>
      <c r="G585" s="1" t="s">
        <v>1150</v>
      </c>
      <c r="H585" s="3" t="s">
        <v>4506</v>
      </c>
      <c r="I585" s="2">
        <v>4046304270721</v>
      </c>
      <c r="J585" s="21">
        <v>95.5</v>
      </c>
      <c r="L585" s="63">
        <f t="shared" si="59"/>
        <v>229.2</v>
      </c>
      <c r="M585" t="s">
        <v>52</v>
      </c>
      <c r="P585" s="15">
        <f t="shared" si="57"/>
        <v>148.97999999999999</v>
      </c>
      <c r="Q585" s="5">
        <f t="shared" si="61"/>
        <v>0</v>
      </c>
      <c r="R585" s="21">
        <f t="shared" si="62"/>
        <v>53.47999999999999</v>
      </c>
    </row>
    <row r="586" spans="1:18" x14ac:dyDescent="0.25">
      <c r="A586" t="s">
        <v>4586</v>
      </c>
      <c r="B586" s="3" t="s">
        <v>1195</v>
      </c>
      <c r="C586" t="s">
        <v>1196</v>
      </c>
      <c r="D586" t="str">
        <f t="shared" si="58"/>
        <v>100% Virgin wool (organic), villafliis</v>
      </c>
      <c r="E586" t="str">
        <f t="shared" si="60"/>
        <v>black mélange  (90 )</v>
      </c>
      <c r="F586" s="1">
        <v>90</v>
      </c>
      <c r="G586" s="1" t="s">
        <v>1150</v>
      </c>
      <c r="H586" s="3" t="s">
        <v>4507</v>
      </c>
      <c r="I586" s="2">
        <v>4046304270738</v>
      </c>
      <c r="J586" s="21">
        <v>99.9</v>
      </c>
      <c r="L586" s="63">
        <f t="shared" si="59"/>
        <v>239.75</v>
      </c>
      <c r="M586" t="s">
        <v>52</v>
      </c>
      <c r="P586" s="15">
        <f t="shared" si="57"/>
        <v>155.83750000000001</v>
      </c>
      <c r="Q586" s="5">
        <f t="shared" si="61"/>
        <v>0</v>
      </c>
      <c r="R586" s="21">
        <f t="shared" si="62"/>
        <v>55.9375</v>
      </c>
    </row>
    <row r="587" spans="1:18" x14ac:dyDescent="0.25">
      <c r="A587" t="s">
        <v>4586</v>
      </c>
      <c r="B587" s="3" t="s">
        <v>1197</v>
      </c>
      <c r="C587" t="s">
        <v>1198</v>
      </c>
      <c r="D587" t="str">
        <f t="shared" si="58"/>
        <v>100% Virgin wool (organic), villafliis</v>
      </c>
      <c r="E587" t="str">
        <f t="shared" si="60"/>
        <v>black mélange  (90 )</v>
      </c>
      <c r="F587" s="1">
        <v>90</v>
      </c>
      <c r="G587" s="1" t="s">
        <v>1150</v>
      </c>
      <c r="H587" s="3" t="s">
        <v>4508</v>
      </c>
      <c r="I587" s="2">
        <v>4046304270745</v>
      </c>
      <c r="J587" s="21">
        <v>102.9</v>
      </c>
      <c r="L587" s="63">
        <f t="shared" si="59"/>
        <v>246.95</v>
      </c>
      <c r="M587" t="s">
        <v>52</v>
      </c>
      <c r="P587" s="15">
        <f t="shared" si="57"/>
        <v>160.51749999999998</v>
      </c>
      <c r="Q587" s="5">
        <f t="shared" si="61"/>
        <v>0</v>
      </c>
      <c r="R587" s="21">
        <f t="shared" si="62"/>
        <v>57.617499999999978</v>
      </c>
    </row>
    <row r="588" spans="1:18" x14ac:dyDescent="0.25">
      <c r="A588" t="s">
        <v>4586</v>
      </c>
      <c r="B588" s="3" t="s">
        <v>1199</v>
      </c>
      <c r="C588" t="s">
        <v>1200</v>
      </c>
      <c r="D588" t="str">
        <f t="shared" si="58"/>
        <v>100% Virgin wool (organic), villafliis</v>
      </c>
      <c r="E588" t="str">
        <f t="shared" si="60"/>
        <v>black mélange  (90 )</v>
      </c>
      <c r="F588" s="1">
        <v>90</v>
      </c>
      <c r="G588" s="1" t="s">
        <v>1150</v>
      </c>
      <c r="H588" s="3" t="s">
        <v>4509</v>
      </c>
      <c r="I588" s="2">
        <v>4046304270752</v>
      </c>
      <c r="J588" s="21">
        <v>109.5</v>
      </c>
      <c r="L588" s="63">
        <f t="shared" si="59"/>
        <v>262.8</v>
      </c>
      <c r="M588" t="s">
        <v>52</v>
      </c>
      <c r="P588" s="15">
        <f t="shared" si="57"/>
        <v>170.82000000000002</v>
      </c>
      <c r="Q588" s="5">
        <f t="shared" si="61"/>
        <v>0</v>
      </c>
      <c r="R588" s="21">
        <f t="shared" si="62"/>
        <v>61.320000000000022</v>
      </c>
    </row>
    <row r="589" spans="1:18" x14ac:dyDescent="0.25">
      <c r="A589" t="s">
        <v>4587</v>
      </c>
      <c r="B589" s="3" t="s">
        <v>1201</v>
      </c>
      <c r="C589" t="s">
        <v>1202</v>
      </c>
      <c r="D589" t="str">
        <f t="shared" si="58"/>
        <v>100% Virgin wool (organic), villafliis</v>
      </c>
      <c r="E589" t="str">
        <f t="shared" si="60"/>
        <v>black mélange  (90 )</v>
      </c>
      <c r="F589" s="1">
        <v>90</v>
      </c>
      <c r="G589" s="1" t="s">
        <v>1150</v>
      </c>
      <c r="H589" s="3">
        <v>44</v>
      </c>
      <c r="I589" s="2">
        <v>4046304185766</v>
      </c>
      <c r="J589" s="21">
        <v>103</v>
      </c>
      <c r="L589" s="63">
        <f t="shared" si="59"/>
        <v>247.2</v>
      </c>
      <c r="M589" t="s">
        <v>52</v>
      </c>
      <c r="P589" s="15">
        <f t="shared" si="57"/>
        <v>160.68</v>
      </c>
      <c r="Q589" s="5">
        <f t="shared" si="61"/>
        <v>0</v>
      </c>
      <c r="R589" s="21">
        <f t="shared" si="62"/>
        <v>57.680000000000007</v>
      </c>
    </row>
    <row r="590" spans="1:18" x14ac:dyDescent="0.25">
      <c r="A590" t="s">
        <v>4587</v>
      </c>
      <c r="B590" s="3" t="s">
        <v>1203</v>
      </c>
      <c r="C590" t="s">
        <v>1204</v>
      </c>
      <c r="D590" t="str">
        <f t="shared" si="58"/>
        <v>100% Virgin wool (organic), villafliis</v>
      </c>
      <c r="E590" t="str">
        <f t="shared" si="60"/>
        <v>black mélange  (90 )</v>
      </c>
      <c r="F590" s="1">
        <v>90</v>
      </c>
      <c r="G590" s="1" t="s">
        <v>1150</v>
      </c>
      <c r="H590" s="3" t="s">
        <v>4509</v>
      </c>
      <c r="I590" s="2">
        <v>4046304185773</v>
      </c>
      <c r="J590" s="21">
        <v>105.7</v>
      </c>
      <c r="L590" s="63">
        <f t="shared" si="59"/>
        <v>253.7</v>
      </c>
      <c r="M590" t="s">
        <v>52</v>
      </c>
      <c r="P590" s="15">
        <f t="shared" si="57"/>
        <v>164.905</v>
      </c>
      <c r="Q590" s="5">
        <f t="shared" si="61"/>
        <v>0</v>
      </c>
      <c r="R590" s="21">
        <f t="shared" si="62"/>
        <v>59.204999999999998</v>
      </c>
    </row>
    <row r="591" spans="1:18" x14ac:dyDescent="0.25">
      <c r="A591" t="s">
        <v>4587</v>
      </c>
      <c r="B591" s="3" t="s">
        <v>1205</v>
      </c>
      <c r="C591" t="s">
        <v>1206</v>
      </c>
      <c r="D591" t="str">
        <f t="shared" si="58"/>
        <v>100% Virgin wool (organic), villafliis</v>
      </c>
      <c r="E591" t="str">
        <f t="shared" si="60"/>
        <v>black mélange  (90 )</v>
      </c>
      <c r="F591" s="1">
        <v>90</v>
      </c>
      <c r="G591" s="1" t="s">
        <v>1150</v>
      </c>
      <c r="H591" s="3" t="s">
        <v>4510</v>
      </c>
      <c r="I591" s="2">
        <v>4046304185780</v>
      </c>
      <c r="J591" s="21">
        <v>111</v>
      </c>
      <c r="L591" s="63">
        <f t="shared" si="59"/>
        <v>266.40000000000003</v>
      </c>
      <c r="M591" t="s">
        <v>52</v>
      </c>
      <c r="P591" s="15">
        <f t="shared" si="57"/>
        <v>173.16000000000003</v>
      </c>
      <c r="Q591" s="5">
        <f t="shared" si="61"/>
        <v>0</v>
      </c>
      <c r="R591" s="21">
        <f t="shared" si="62"/>
        <v>62.160000000000025</v>
      </c>
    </row>
    <row r="592" spans="1:18" x14ac:dyDescent="0.25">
      <c r="A592" t="s">
        <v>4587</v>
      </c>
      <c r="B592" s="3" t="s">
        <v>1207</v>
      </c>
      <c r="C592" t="s">
        <v>1208</v>
      </c>
      <c r="D592" t="str">
        <f t="shared" si="58"/>
        <v>100% Virgin wool (organic), villafliis</v>
      </c>
      <c r="E592" t="str">
        <f t="shared" si="60"/>
        <v>black mélange  (90 )</v>
      </c>
      <c r="F592" s="1">
        <v>90</v>
      </c>
      <c r="G592" s="1" t="s">
        <v>1150</v>
      </c>
      <c r="H592" s="3" t="s">
        <v>4511</v>
      </c>
      <c r="I592" s="2">
        <v>4046304185797</v>
      </c>
      <c r="J592" s="21">
        <v>117.7</v>
      </c>
      <c r="L592" s="63">
        <f t="shared" si="59"/>
        <v>282.5</v>
      </c>
      <c r="M592" t="s">
        <v>52</v>
      </c>
      <c r="P592" s="15">
        <f t="shared" si="57"/>
        <v>183.625</v>
      </c>
      <c r="Q592" s="5">
        <f t="shared" si="61"/>
        <v>0</v>
      </c>
      <c r="R592" s="21">
        <f t="shared" si="62"/>
        <v>65.924999999999997</v>
      </c>
    </row>
    <row r="593" spans="1:18" x14ac:dyDescent="0.25">
      <c r="A593" t="s">
        <v>4586</v>
      </c>
      <c r="B593" s="3" t="s">
        <v>1209</v>
      </c>
      <c r="C593" t="s">
        <v>1210</v>
      </c>
      <c r="D593" t="str">
        <f t="shared" si="58"/>
        <v>100% Virgin wool (organic), villafliis</v>
      </c>
      <c r="E593" t="str">
        <f t="shared" si="60"/>
        <v>terracotta mélange  (071E )</v>
      </c>
      <c r="F593" s="1" t="s">
        <v>1185</v>
      </c>
      <c r="G593" s="1" t="s">
        <v>1186</v>
      </c>
      <c r="H593" s="3" t="s">
        <v>4506</v>
      </c>
      <c r="I593" s="2">
        <v>4046304297797</v>
      </c>
      <c r="J593" s="21">
        <v>105.5</v>
      </c>
      <c r="L593" s="63">
        <f t="shared" si="59"/>
        <v>253.2</v>
      </c>
      <c r="M593" t="s">
        <v>52</v>
      </c>
      <c r="P593" s="15">
        <f t="shared" si="57"/>
        <v>164.57999999999998</v>
      </c>
      <c r="Q593" s="5">
        <f t="shared" si="61"/>
        <v>0</v>
      </c>
      <c r="R593" s="21">
        <f t="shared" si="62"/>
        <v>59.079999999999984</v>
      </c>
    </row>
    <row r="594" spans="1:18" x14ac:dyDescent="0.25">
      <c r="A594" t="s">
        <v>4586</v>
      </c>
      <c r="B594" s="3" t="s">
        <v>1211</v>
      </c>
      <c r="C594" t="s">
        <v>1212</v>
      </c>
      <c r="D594" t="str">
        <f t="shared" si="58"/>
        <v>100% Virgin wool (organic), villafliis</v>
      </c>
      <c r="E594" t="str">
        <f t="shared" si="60"/>
        <v>terracotta mélange  (071E )</v>
      </c>
      <c r="F594" s="1" t="s">
        <v>1185</v>
      </c>
      <c r="G594" s="1" t="s">
        <v>1186</v>
      </c>
      <c r="H594" s="3" t="s">
        <v>4507</v>
      </c>
      <c r="I594" s="2">
        <v>4046304297803</v>
      </c>
      <c r="J594" s="21">
        <v>109.5</v>
      </c>
      <c r="L594" s="63">
        <f t="shared" si="59"/>
        <v>262.8</v>
      </c>
      <c r="M594" t="s">
        <v>52</v>
      </c>
      <c r="P594" s="15">
        <f t="shared" si="57"/>
        <v>170.82000000000002</v>
      </c>
      <c r="Q594" s="5">
        <f t="shared" si="61"/>
        <v>0</v>
      </c>
      <c r="R594" s="21">
        <f t="shared" si="62"/>
        <v>61.320000000000022</v>
      </c>
    </row>
    <row r="595" spans="1:18" x14ac:dyDescent="0.25">
      <c r="A595" t="s">
        <v>4586</v>
      </c>
      <c r="B595" s="3" t="s">
        <v>1213</v>
      </c>
      <c r="C595" t="s">
        <v>1214</v>
      </c>
      <c r="D595" t="str">
        <f t="shared" si="58"/>
        <v>100% Virgin wool (organic), villafliis</v>
      </c>
      <c r="E595" t="str">
        <f t="shared" si="60"/>
        <v>terracotta mélange  (071E )</v>
      </c>
      <c r="F595" s="1" t="s">
        <v>1185</v>
      </c>
      <c r="G595" s="1" t="s">
        <v>1186</v>
      </c>
      <c r="H595" s="3" t="s">
        <v>4508</v>
      </c>
      <c r="I595" s="2">
        <v>4046304297810</v>
      </c>
      <c r="J595" s="21">
        <v>114</v>
      </c>
      <c r="L595" s="63">
        <f t="shared" si="59"/>
        <v>273.60000000000002</v>
      </c>
      <c r="M595" t="s">
        <v>52</v>
      </c>
      <c r="P595" s="15">
        <f t="shared" si="57"/>
        <v>177.84000000000003</v>
      </c>
      <c r="Q595" s="5">
        <f t="shared" si="61"/>
        <v>0</v>
      </c>
      <c r="R595" s="21">
        <f t="shared" si="62"/>
        <v>63.840000000000032</v>
      </c>
    </row>
    <row r="596" spans="1:18" x14ac:dyDescent="0.25">
      <c r="A596" t="s">
        <v>4586</v>
      </c>
      <c r="B596" s="3" t="s">
        <v>1215</v>
      </c>
      <c r="C596" t="s">
        <v>1216</v>
      </c>
      <c r="D596" t="str">
        <f t="shared" si="58"/>
        <v>100% Virgin wool (organic), villafliis</v>
      </c>
      <c r="E596" t="str">
        <f t="shared" si="60"/>
        <v>terracotta mélange  (071E )</v>
      </c>
      <c r="F596" s="1" t="s">
        <v>1185</v>
      </c>
      <c r="G596" s="1" t="s">
        <v>1186</v>
      </c>
      <c r="H596" s="3" t="s">
        <v>4509</v>
      </c>
      <c r="I596" s="2">
        <v>4046304297827</v>
      </c>
      <c r="J596" s="21">
        <v>119.5</v>
      </c>
      <c r="L596" s="63">
        <f t="shared" si="59"/>
        <v>286.8</v>
      </c>
      <c r="M596" t="s">
        <v>52</v>
      </c>
      <c r="P596" s="15">
        <f t="shared" si="57"/>
        <v>186.42000000000002</v>
      </c>
      <c r="Q596" s="5">
        <f t="shared" si="61"/>
        <v>0</v>
      </c>
      <c r="R596" s="21">
        <f t="shared" si="62"/>
        <v>66.920000000000016</v>
      </c>
    </row>
    <row r="597" spans="1:18" x14ac:dyDescent="0.25">
      <c r="A597" t="s">
        <v>4586</v>
      </c>
      <c r="B597" s="3" t="s">
        <v>1217</v>
      </c>
      <c r="C597" t="s">
        <v>1218</v>
      </c>
      <c r="D597" t="str">
        <f t="shared" si="58"/>
        <v>100% Virgin wool (organic), villafliis</v>
      </c>
      <c r="E597" t="str">
        <f t="shared" si="60"/>
        <v>sand mélange  (087E )</v>
      </c>
      <c r="F597" s="1" t="s">
        <v>710</v>
      </c>
      <c r="G597" s="1" t="s">
        <v>711</v>
      </c>
      <c r="H597" s="3" t="s">
        <v>4506</v>
      </c>
      <c r="I597" s="2">
        <v>4046304297834</v>
      </c>
      <c r="J597" s="21">
        <v>105.5</v>
      </c>
      <c r="L597" s="63">
        <f t="shared" si="59"/>
        <v>253.2</v>
      </c>
      <c r="M597" t="s">
        <v>52</v>
      </c>
      <c r="P597" s="15">
        <f t="shared" si="57"/>
        <v>164.57999999999998</v>
      </c>
      <c r="Q597" s="5">
        <f t="shared" si="61"/>
        <v>0</v>
      </c>
      <c r="R597" s="21">
        <f t="shared" si="62"/>
        <v>59.079999999999984</v>
      </c>
    </row>
    <row r="598" spans="1:18" x14ac:dyDescent="0.25">
      <c r="A598" t="s">
        <v>4586</v>
      </c>
      <c r="B598" s="3" t="s">
        <v>1219</v>
      </c>
      <c r="C598" t="s">
        <v>1220</v>
      </c>
      <c r="D598" t="str">
        <f t="shared" si="58"/>
        <v>100% Virgin wool (organic), villafliis</v>
      </c>
      <c r="E598" t="str">
        <f t="shared" si="60"/>
        <v>sand mélange  (087E )</v>
      </c>
      <c r="F598" s="1" t="s">
        <v>710</v>
      </c>
      <c r="G598" s="1" t="s">
        <v>711</v>
      </c>
      <c r="H598" s="3" t="s">
        <v>4507</v>
      </c>
      <c r="I598" s="2">
        <v>4046304297841</v>
      </c>
      <c r="J598" s="21">
        <v>109.5</v>
      </c>
      <c r="L598" s="63">
        <f t="shared" si="59"/>
        <v>262.8</v>
      </c>
      <c r="M598" t="s">
        <v>52</v>
      </c>
      <c r="P598" s="15">
        <f t="shared" si="57"/>
        <v>170.82000000000002</v>
      </c>
      <c r="Q598" s="5">
        <f t="shared" si="61"/>
        <v>0</v>
      </c>
      <c r="R598" s="21">
        <f t="shared" si="62"/>
        <v>61.320000000000022</v>
      </c>
    </row>
    <row r="599" spans="1:18" x14ac:dyDescent="0.25">
      <c r="A599" t="s">
        <v>4586</v>
      </c>
      <c r="B599" s="3" t="s">
        <v>1221</v>
      </c>
      <c r="C599" t="s">
        <v>1222</v>
      </c>
      <c r="D599" t="str">
        <f t="shared" si="58"/>
        <v>100% Virgin wool (organic), villafliis</v>
      </c>
      <c r="E599" t="str">
        <f t="shared" si="60"/>
        <v>sand mélange  (087E )</v>
      </c>
      <c r="F599" s="1" t="s">
        <v>710</v>
      </c>
      <c r="G599" s="1" t="s">
        <v>711</v>
      </c>
      <c r="H599" s="3" t="s">
        <v>4508</v>
      </c>
      <c r="I599" s="2">
        <v>4046304297858</v>
      </c>
      <c r="J599" s="21">
        <v>114</v>
      </c>
      <c r="L599" s="63">
        <f t="shared" si="59"/>
        <v>273.60000000000002</v>
      </c>
      <c r="M599" t="s">
        <v>52</v>
      </c>
      <c r="P599" s="15">
        <f t="shared" si="57"/>
        <v>177.84000000000003</v>
      </c>
      <c r="Q599" s="5">
        <f t="shared" si="61"/>
        <v>0</v>
      </c>
      <c r="R599" s="21">
        <f t="shared" si="62"/>
        <v>63.840000000000032</v>
      </c>
    </row>
    <row r="600" spans="1:18" x14ac:dyDescent="0.25">
      <c r="A600" t="s">
        <v>4586</v>
      </c>
      <c r="B600" s="3" t="s">
        <v>1223</v>
      </c>
      <c r="C600" t="s">
        <v>1224</v>
      </c>
      <c r="D600" t="str">
        <f t="shared" si="58"/>
        <v>100% Virgin wool (organic), villafliis</v>
      </c>
      <c r="E600" t="str">
        <f t="shared" si="60"/>
        <v>sand mélange  (087E )</v>
      </c>
      <c r="F600" s="1" t="s">
        <v>710</v>
      </c>
      <c r="G600" s="1" t="s">
        <v>711</v>
      </c>
      <c r="H600" s="3" t="s">
        <v>4509</v>
      </c>
      <c r="I600" s="2">
        <v>4046304297865</v>
      </c>
      <c r="J600" s="21">
        <v>119.5</v>
      </c>
      <c r="L600" s="63">
        <f t="shared" si="59"/>
        <v>286.8</v>
      </c>
      <c r="M600" t="s">
        <v>52</v>
      </c>
      <c r="P600" s="15">
        <f t="shared" ref="P600:P663" si="63">L600*(1-$P$3)</f>
        <v>186.42000000000002</v>
      </c>
      <c r="Q600" s="5">
        <f t="shared" si="61"/>
        <v>0</v>
      </c>
      <c r="R600" s="21">
        <f t="shared" si="62"/>
        <v>66.920000000000016</v>
      </c>
    </row>
    <row r="601" spans="1:18" x14ac:dyDescent="0.25">
      <c r="A601" t="s">
        <v>4587</v>
      </c>
      <c r="B601" s="3" t="s">
        <v>1225</v>
      </c>
      <c r="C601" t="s">
        <v>1226</v>
      </c>
      <c r="D601" t="str">
        <f t="shared" si="58"/>
        <v>100% Virgin wool (organic), villafliis</v>
      </c>
      <c r="E601" t="str">
        <f t="shared" si="60"/>
        <v>reed mélange  (044E )</v>
      </c>
      <c r="F601" s="1" t="s">
        <v>658</v>
      </c>
      <c r="G601" s="1" t="s">
        <v>659</v>
      </c>
      <c r="H601" s="3" t="s">
        <v>4509</v>
      </c>
      <c r="I601" s="2">
        <v>4046304297872</v>
      </c>
      <c r="J601" s="21">
        <v>116.65</v>
      </c>
      <c r="L601" s="63">
        <f t="shared" si="59"/>
        <v>279.95</v>
      </c>
      <c r="M601" t="s">
        <v>52</v>
      </c>
      <c r="P601" s="15">
        <f t="shared" si="63"/>
        <v>181.9675</v>
      </c>
      <c r="Q601" s="5">
        <f t="shared" si="61"/>
        <v>0</v>
      </c>
      <c r="R601" s="21">
        <f t="shared" si="62"/>
        <v>65.317499999999995</v>
      </c>
    </row>
    <row r="602" spans="1:18" x14ac:dyDescent="0.25">
      <c r="A602" t="s">
        <v>4587</v>
      </c>
      <c r="B602" s="3" t="s">
        <v>1227</v>
      </c>
      <c r="C602" t="s">
        <v>1228</v>
      </c>
      <c r="D602" t="str">
        <f t="shared" si="58"/>
        <v>100% Virgin wool (organic), villafliis</v>
      </c>
      <c r="E602" t="str">
        <f t="shared" si="60"/>
        <v>reed mélange  (044E )</v>
      </c>
      <c r="F602" s="1" t="s">
        <v>658</v>
      </c>
      <c r="G602" s="1" t="s">
        <v>659</v>
      </c>
      <c r="H602" s="3" t="s">
        <v>4510</v>
      </c>
      <c r="I602" s="2">
        <v>4046304297889</v>
      </c>
      <c r="J602" s="21">
        <v>122.95</v>
      </c>
      <c r="L602" s="63">
        <f t="shared" si="59"/>
        <v>295.10000000000002</v>
      </c>
      <c r="M602" t="s">
        <v>52</v>
      </c>
      <c r="P602" s="15">
        <f t="shared" si="63"/>
        <v>191.81500000000003</v>
      </c>
      <c r="Q602" s="5">
        <f t="shared" si="61"/>
        <v>0</v>
      </c>
      <c r="R602" s="21">
        <f t="shared" si="62"/>
        <v>68.865000000000023</v>
      </c>
    </row>
    <row r="603" spans="1:18" x14ac:dyDescent="0.25">
      <c r="A603" t="s">
        <v>4587</v>
      </c>
      <c r="B603" s="3" t="s">
        <v>1229</v>
      </c>
      <c r="C603" t="s">
        <v>1230</v>
      </c>
      <c r="D603" t="str">
        <f t="shared" si="58"/>
        <v>100% Virgin wool (organic), villafliis</v>
      </c>
      <c r="E603" t="str">
        <f t="shared" si="60"/>
        <v>reed mélange  (044E )</v>
      </c>
      <c r="F603" s="1" t="s">
        <v>658</v>
      </c>
      <c r="G603" s="1" t="s">
        <v>659</v>
      </c>
      <c r="H603" s="3" t="s">
        <v>4511</v>
      </c>
      <c r="I603" s="2">
        <v>4046304297896</v>
      </c>
      <c r="J603" s="21">
        <v>127.35</v>
      </c>
      <c r="L603" s="63">
        <f t="shared" si="59"/>
        <v>305.65000000000003</v>
      </c>
      <c r="M603" t="s">
        <v>52</v>
      </c>
      <c r="P603" s="15">
        <f t="shared" si="63"/>
        <v>198.67250000000004</v>
      </c>
      <c r="Q603" s="5">
        <f t="shared" si="61"/>
        <v>0</v>
      </c>
      <c r="R603" s="21">
        <f t="shared" si="62"/>
        <v>71.322500000000048</v>
      </c>
    </row>
    <row r="604" spans="1:18" x14ac:dyDescent="0.25">
      <c r="A604" t="s">
        <v>4587</v>
      </c>
      <c r="B604" s="3" t="s">
        <v>1231</v>
      </c>
      <c r="C604" t="s">
        <v>1232</v>
      </c>
      <c r="D604" t="str">
        <f t="shared" si="58"/>
        <v>100% Virgin wool (organic), villafliis</v>
      </c>
      <c r="E604" t="str">
        <f t="shared" si="60"/>
        <v>sand mélange  (087E )</v>
      </c>
      <c r="F604" s="1" t="s">
        <v>710</v>
      </c>
      <c r="G604" s="1" t="s">
        <v>711</v>
      </c>
      <c r="H604" s="3" t="s">
        <v>4509</v>
      </c>
      <c r="I604" s="2">
        <v>4046304297902</v>
      </c>
      <c r="J604" s="21">
        <v>116.65</v>
      </c>
      <c r="L604" s="63">
        <f t="shared" si="59"/>
        <v>279.95</v>
      </c>
      <c r="M604" t="s">
        <v>52</v>
      </c>
      <c r="P604" s="15">
        <f t="shared" si="63"/>
        <v>181.9675</v>
      </c>
      <c r="Q604" s="5">
        <f t="shared" si="61"/>
        <v>0</v>
      </c>
      <c r="R604" s="21">
        <f t="shared" si="62"/>
        <v>65.317499999999995</v>
      </c>
    </row>
    <row r="605" spans="1:18" x14ac:dyDescent="0.25">
      <c r="A605" t="s">
        <v>4587</v>
      </c>
      <c r="B605" s="3" t="s">
        <v>1233</v>
      </c>
      <c r="C605" t="s">
        <v>1234</v>
      </c>
      <c r="D605" t="str">
        <f t="shared" si="58"/>
        <v>100% Virgin wool (organic), villafliis</v>
      </c>
      <c r="E605" t="str">
        <f t="shared" si="60"/>
        <v>sand mélange  (087E )</v>
      </c>
      <c r="F605" s="1" t="s">
        <v>710</v>
      </c>
      <c r="G605" s="1" t="s">
        <v>711</v>
      </c>
      <c r="H605" s="3" t="s">
        <v>4510</v>
      </c>
      <c r="I605" s="2">
        <v>4046304297919</v>
      </c>
      <c r="J605" s="21">
        <v>122.95</v>
      </c>
      <c r="L605" s="63">
        <f t="shared" si="59"/>
        <v>295.10000000000002</v>
      </c>
      <c r="M605" t="s">
        <v>52</v>
      </c>
      <c r="P605" s="15">
        <f t="shared" si="63"/>
        <v>191.81500000000003</v>
      </c>
      <c r="Q605" s="5">
        <f t="shared" si="61"/>
        <v>0</v>
      </c>
      <c r="R605" s="21">
        <f t="shared" si="62"/>
        <v>68.865000000000023</v>
      </c>
    </row>
    <row r="606" spans="1:18" x14ac:dyDescent="0.25">
      <c r="A606" t="s">
        <v>4587</v>
      </c>
      <c r="B606" s="3" t="s">
        <v>1235</v>
      </c>
      <c r="C606" t="s">
        <v>1236</v>
      </c>
      <c r="D606" t="str">
        <f t="shared" si="58"/>
        <v>100% Virgin wool (organic), villafliis</v>
      </c>
      <c r="E606" t="str">
        <f t="shared" si="60"/>
        <v>sand mélange  (087E )</v>
      </c>
      <c r="F606" s="1" t="s">
        <v>710</v>
      </c>
      <c r="G606" s="1" t="s">
        <v>711</v>
      </c>
      <c r="H606" s="3" t="s">
        <v>4511</v>
      </c>
      <c r="I606" s="2">
        <v>4046304297926</v>
      </c>
      <c r="J606" s="21">
        <v>127.35</v>
      </c>
      <c r="L606" s="63">
        <f t="shared" si="59"/>
        <v>305.65000000000003</v>
      </c>
      <c r="M606" t="s">
        <v>52</v>
      </c>
      <c r="P606" s="15">
        <f t="shared" si="63"/>
        <v>198.67250000000004</v>
      </c>
      <c r="Q606" s="5">
        <f t="shared" si="61"/>
        <v>0</v>
      </c>
      <c r="R606" s="21">
        <f t="shared" si="62"/>
        <v>71.322500000000048</v>
      </c>
    </row>
    <row r="607" spans="1:18" x14ac:dyDescent="0.25">
      <c r="A607" t="s">
        <v>4587</v>
      </c>
      <c r="B607" s="3" t="s">
        <v>1237</v>
      </c>
      <c r="C607" t="s">
        <v>1238</v>
      </c>
      <c r="D607" t="str">
        <f t="shared" si="58"/>
        <v>100% Virgin wool (organic), villafliis</v>
      </c>
      <c r="E607" t="str">
        <f t="shared" si="60"/>
        <v>atlantic mélange  (034E )</v>
      </c>
      <c r="F607" s="1" t="s">
        <v>1239</v>
      </c>
      <c r="G607" s="1" t="s">
        <v>1240</v>
      </c>
      <c r="H607" s="3">
        <v>44</v>
      </c>
      <c r="I607" s="2">
        <v>4046304232194</v>
      </c>
      <c r="J607" s="21">
        <v>98.6</v>
      </c>
      <c r="L607" s="63">
        <f t="shared" si="59"/>
        <v>236.64999999999998</v>
      </c>
      <c r="M607" t="s">
        <v>52</v>
      </c>
      <c r="P607" s="15">
        <f t="shared" si="63"/>
        <v>153.82249999999999</v>
      </c>
      <c r="Q607" s="5">
        <f t="shared" si="61"/>
        <v>0</v>
      </c>
      <c r="R607" s="21">
        <f t="shared" si="62"/>
        <v>55.222499999999997</v>
      </c>
    </row>
    <row r="608" spans="1:18" x14ac:dyDescent="0.25">
      <c r="A608" t="s">
        <v>4587</v>
      </c>
      <c r="B608" s="3" t="s">
        <v>1241</v>
      </c>
      <c r="C608" t="s">
        <v>1242</v>
      </c>
      <c r="D608" t="str">
        <f t="shared" si="58"/>
        <v>100% Virgin wool (organic), villafliis</v>
      </c>
      <c r="E608" t="str">
        <f t="shared" si="60"/>
        <v>atlantic mélange  (034E )</v>
      </c>
      <c r="F608" s="1" t="s">
        <v>1239</v>
      </c>
      <c r="G608" s="1" t="s">
        <v>1240</v>
      </c>
      <c r="H608" s="3" t="s">
        <v>4509</v>
      </c>
      <c r="I608" s="2">
        <v>4046304232200</v>
      </c>
      <c r="J608" s="21">
        <v>102.6</v>
      </c>
      <c r="L608" s="63">
        <f t="shared" si="59"/>
        <v>246.25</v>
      </c>
      <c r="M608" t="s">
        <v>52</v>
      </c>
      <c r="P608" s="15">
        <f t="shared" si="63"/>
        <v>160.0625</v>
      </c>
      <c r="Q608" s="5">
        <f t="shared" si="61"/>
        <v>0</v>
      </c>
      <c r="R608" s="21">
        <f t="shared" si="62"/>
        <v>57.462500000000006</v>
      </c>
    </row>
    <row r="609" spans="1:18" x14ac:dyDescent="0.25">
      <c r="A609" t="s">
        <v>4587</v>
      </c>
      <c r="B609" s="3" t="s">
        <v>1243</v>
      </c>
      <c r="C609" t="s">
        <v>1244</v>
      </c>
      <c r="D609" t="str">
        <f t="shared" si="58"/>
        <v>100% Virgin wool (organic), villafliis</v>
      </c>
      <c r="E609" t="str">
        <f t="shared" si="60"/>
        <v>atlantic mélange  (034E )</v>
      </c>
      <c r="F609" s="1" t="s">
        <v>1239</v>
      </c>
      <c r="G609" s="1" t="s">
        <v>1240</v>
      </c>
      <c r="H609" s="3" t="s">
        <v>4510</v>
      </c>
      <c r="I609" s="2">
        <v>4046304232217</v>
      </c>
      <c r="J609" s="21">
        <v>108.1</v>
      </c>
      <c r="L609" s="63">
        <f t="shared" si="59"/>
        <v>259.45</v>
      </c>
      <c r="M609" t="s">
        <v>52</v>
      </c>
      <c r="P609" s="15">
        <f t="shared" si="63"/>
        <v>168.64250000000001</v>
      </c>
      <c r="Q609" s="5">
        <f t="shared" si="61"/>
        <v>0</v>
      </c>
      <c r="R609" s="21">
        <f t="shared" si="62"/>
        <v>60.542500000000018</v>
      </c>
    </row>
    <row r="610" spans="1:18" x14ac:dyDescent="0.25">
      <c r="A610" t="s">
        <v>4587</v>
      </c>
      <c r="B610" s="3" t="s">
        <v>1245</v>
      </c>
      <c r="C610" t="s">
        <v>1246</v>
      </c>
      <c r="D610" t="str">
        <f t="shared" si="58"/>
        <v>100% Virgin wool (organic), villafliis</v>
      </c>
      <c r="E610" t="str">
        <f t="shared" si="60"/>
        <v>atlantic mélange  (034E )</v>
      </c>
      <c r="F610" s="1" t="s">
        <v>1239</v>
      </c>
      <c r="G610" s="1" t="s">
        <v>1240</v>
      </c>
      <c r="H610" s="3" t="s">
        <v>4511</v>
      </c>
      <c r="I610" s="2">
        <v>4046304232224</v>
      </c>
      <c r="J610" s="21">
        <v>114.6</v>
      </c>
      <c r="L610" s="63">
        <f t="shared" si="59"/>
        <v>275.05</v>
      </c>
      <c r="M610" t="s">
        <v>52</v>
      </c>
      <c r="P610" s="15">
        <f t="shared" si="63"/>
        <v>178.78250000000003</v>
      </c>
      <c r="Q610" s="5">
        <f t="shared" si="61"/>
        <v>0</v>
      </c>
      <c r="R610" s="21">
        <f t="shared" si="62"/>
        <v>64.182500000000033</v>
      </c>
    </row>
    <row r="611" spans="1:18" x14ac:dyDescent="0.25">
      <c r="A611" t="s">
        <v>4587</v>
      </c>
      <c r="B611" s="3" t="s">
        <v>1247</v>
      </c>
      <c r="C611" t="s">
        <v>1248</v>
      </c>
      <c r="D611" t="str">
        <f t="shared" si="58"/>
        <v>100% Virgin wool (organic), villafliis</v>
      </c>
      <c r="E611" t="str">
        <f t="shared" si="60"/>
        <v>reed mélange  (044E )</v>
      </c>
      <c r="F611" s="1" t="s">
        <v>658</v>
      </c>
      <c r="G611" s="1" t="s">
        <v>659</v>
      </c>
      <c r="H611" s="3">
        <v>44</v>
      </c>
      <c r="I611" s="2">
        <v>4046304270585</v>
      </c>
      <c r="J611" s="21">
        <v>98.6</v>
      </c>
      <c r="L611" s="63">
        <f t="shared" si="59"/>
        <v>236.64999999999998</v>
      </c>
      <c r="M611" t="s">
        <v>52</v>
      </c>
      <c r="P611" s="15">
        <f t="shared" si="63"/>
        <v>153.82249999999999</v>
      </c>
      <c r="Q611" s="5">
        <f t="shared" si="61"/>
        <v>0</v>
      </c>
      <c r="R611" s="21">
        <f t="shared" si="62"/>
        <v>55.222499999999997</v>
      </c>
    </row>
    <row r="612" spans="1:18" x14ac:dyDescent="0.25">
      <c r="A612" t="s">
        <v>4587</v>
      </c>
      <c r="B612" s="3" t="s">
        <v>1249</v>
      </c>
      <c r="C612" t="s">
        <v>1250</v>
      </c>
      <c r="D612" t="str">
        <f t="shared" si="58"/>
        <v>100% Virgin wool (organic), villafliis</v>
      </c>
      <c r="E612" t="str">
        <f t="shared" si="60"/>
        <v>reed mélange  (044E )</v>
      </c>
      <c r="F612" s="1" t="s">
        <v>658</v>
      </c>
      <c r="G612" s="1" t="s">
        <v>659</v>
      </c>
      <c r="H612" s="3" t="s">
        <v>4509</v>
      </c>
      <c r="I612" s="2">
        <v>4046304270592</v>
      </c>
      <c r="J612" s="21">
        <v>102.6</v>
      </c>
      <c r="L612" s="63">
        <f t="shared" si="59"/>
        <v>246.25</v>
      </c>
      <c r="M612" t="s">
        <v>52</v>
      </c>
      <c r="P612" s="15">
        <f t="shared" si="63"/>
        <v>160.0625</v>
      </c>
      <c r="Q612" s="5">
        <f t="shared" si="61"/>
        <v>0</v>
      </c>
      <c r="R612" s="21">
        <f t="shared" si="62"/>
        <v>57.462500000000006</v>
      </c>
    </row>
    <row r="613" spans="1:18" x14ac:dyDescent="0.25">
      <c r="A613" t="s">
        <v>4587</v>
      </c>
      <c r="B613" s="3" t="s">
        <v>1251</v>
      </c>
      <c r="C613" t="s">
        <v>1252</v>
      </c>
      <c r="D613" t="str">
        <f t="shared" si="58"/>
        <v>100% Virgin wool (organic), villafliis</v>
      </c>
      <c r="E613" t="str">
        <f t="shared" si="60"/>
        <v>reed mélange  (044E )</v>
      </c>
      <c r="F613" s="1" t="s">
        <v>658</v>
      </c>
      <c r="G613" s="1" t="s">
        <v>659</v>
      </c>
      <c r="H613" s="3" t="s">
        <v>4510</v>
      </c>
      <c r="I613" s="2">
        <v>4046304270608</v>
      </c>
      <c r="J613" s="21">
        <v>108.1</v>
      </c>
      <c r="L613" s="63">
        <f t="shared" si="59"/>
        <v>259.45</v>
      </c>
      <c r="M613" t="s">
        <v>52</v>
      </c>
      <c r="P613" s="15">
        <f t="shared" si="63"/>
        <v>168.64250000000001</v>
      </c>
      <c r="Q613" s="5">
        <f t="shared" si="61"/>
        <v>0</v>
      </c>
      <c r="R613" s="21">
        <f t="shared" si="62"/>
        <v>60.542500000000018</v>
      </c>
    </row>
    <row r="614" spans="1:18" x14ac:dyDescent="0.25">
      <c r="A614" t="s">
        <v>4587</v>
      </c>
      <c r="B614" s="3" t="s">
        <v>1253</v>
      </c>
      <c r="C614" t="s">
        <v>1254</v>
      </c>
      <c r="D614" t="str">
        <f t="shared" si="58"/>
        <v>100% Virgin wool (organic), villafliis</v>
      </c>
      <c r="E614" t="str">
        <f t="shared" si="60"/>
        <v>reed mélange  (044E )</v>
      </c>
      <c r="F614" s="1" t="s">
        <v>658</v>
      </c>
      <c r="G614" s="1" t="s">
        <v>659</v>
      </c>
      <c r="H614" s="3" t="s">
        <v>4511</v>
      </c>
      <c r="I614" s="2">
        <v>4046304270615</v>
      </c>
      <c r="J614" s="21">
        <v>114.6</v>
      </c>
      <c r="L614" s="63">
        <f t="shared" si="59"/>
        <v>275.05</v>
      </c>
      <c r="M614" t="s">
        <v>52</v>
      </c>
      <c r="P614" s="15">
        <f t="shared" si="63"/>
        <v>178.78250000000003</v>
      </c>
      <c r="Q614" s="5">
        <f t="shared" si="61"/>
        <v>0</v>
      </c>
      <c r="R614" s="21">
        <f t="shared" si="62"/>
        <v>64.182500000000033</v>
      </c>
    </row>
    <row r="615" spans="1:18" x14ac:dyDescent="0.25">
      <c r="A615" t="s">
        <v>4587</v>
      </c>
      <c r="B615" s="3" t="s">
        <v>1255</v>
      </c>
      <c r="C615" t="s">
        <v>1256</v>
      </c>
      <c r="D615" t="str">
        <f t="shared" si="58"/>
        <v>100% Virgin wool (organic), villafliis</v>
      </c>
      <c r="E615" t="str">
        <f t="shared" si="60"/>
        <v>cinnamon mélange  (079E )</v>
      </c>
      <c r="F615" s="1" t="s">
        <v>696</v>
      </c>
      <c r="G615" s="1" t="s">
        <v>697</v>
      </c>
      <c r="H615" s="3">
        <v>44</v>
      </c>
      <c r="I615" s="2">
        <v>4046304304631</v>
      </c>
      <c r="J615" s="21">
        <v>98.6</v>
      </c>
      <c r="L615" s="63">
        <f t="shared" si="59"/>
        <v>236.64999999999998</v>
      </c>
      <c r="M615" t="s">
        <v>52</v>
      </c>
      <c r="P615" s="15">
        <f t="shared" si="63"/>
        <v>153.82249999999999</v>
      </c>
      <c r="Q615" s="5">
        <f t="shared" si="61"/>
        <v>0</v>
      </c>
      <c r="R615" s="21">
        <f t="shared" si="62"/>
        <v>55.222499999999997</v>
      </c>
    </row>
    <row r="616" spans="1:18" x14ac:dyDescent="0.25">
      <c r="A616" t="s">
        <v>4587</v>
      </c>
      <c r="B616" s="3" t="s">
        <v>1257</v>
      </c>
      <c r="C616" t="s">
        <v>1258</v>
      </c>
      <c r="D616" t="str">
        <f t="shared" si="58"/>
        <v>100% Virgin wool (organic), villafliis</v>
      </c>
      <c r="E616" t="str">
        <f t="shared" si="60"/>
        <v>cinnamon mélange  (079E )</v>
      </c>
      <c r="F616" s="1" t="s">
        <v>696</v>
      </c>
      <c r="G616" s="1" t="s">
        <v>697</v>
      </c>
      <c r="H616" s="3" t="s">
        <v>4509</v>
      </c>
      <c r="I616" s="2">
        <v>4046304304648</v>
      </c>
      <c r="J616" s="21">
        <v>102.6</v>
      </c>
      <c r="L616" s="63">
        <f t="shared" si="59"/>
        <v>246.25</v>
      </c>
      <c r="M616" t="s">
        <v>52</v>
      </c>
      <c r="P616" s="15">
        <f t="shared" si="63"/>
        <v>160.0625</v>
      </c>
      <c r="Q616" s="5">
        <f t="shared" si="61"/>
        <v>0</v>
      </c>
      <c r="R616" s="21">
        <f t="shared" si="62"/>
        <v>57.462500000000006</v>
      </c>
    </row>
    <row r="617" spans="1:18" x14ac:dyDescent="0.25">
      <c r="A617" t="s">
        <v>4587</v>
      </c>
      <c r="B617" s="3" t="s">
        <v>1259</v>
      </c>
      <c r="C617" t="s">
        <v>1260</v>
      </c>
      <c r="D617" t="str">
        <f t="shared" si="58"/>
        <v>100% Virgin wool (organic), villafliis</v>
      </c>
      <c r="E617" t="str">
        <f t="shared" si="60"/>
        <v>cinnamon mélange  (079E )</v>
      </c>
      <c r="F617" s="1" t="s">
        <v>696</v>
      </c>
      <c r="G617" s="1" t="s">
        <v>697</v>
      </c>
      <c r="H617" s="3" t="s">
        <v>4510</v>
      </c>
      <c r="I617" s="2">
        <v>4046304304655</v>
      </c>
      <c r="J617" s="21">
        <v>108.1</v>
      </c>
      <c r="L617" s="63">
        <f t="shared" si="59"/>
        <v>259.45</v>
      </c>
      <c r="M617" t="s">
        <v>52</v>
      </c>
      <c r="P617" s="15">
        <f t="shared" si="63"/>
        <v>168.64250000000001</v>
      </c>
      <c r="Q617" s="5">
        <f t="shared" si="61"/>
        <v>0</v>
      </c>
      <c r="R617" s="21">
        <f t="shared" si="62"/>
        <v>60.542500000000018</v>
      </c>
    </row>
    <row r="618" spans="1:18" x14ac:dyDescent="0.25">
      <c r="A618" t="s">
        <v>4587</v>
      </c>
      <c r="B618" s="3" t="s">
        <v>1261</v>
      </c>
      <c r="C618" t="s">
        <v>1262</v>
      </c>
      <c r="D618" t="str">
        <f t="shared" si="58"/>
        <v>100% Virgin wool (organic), villafliis</v>
      </c>
      <c r="E618" t="str">
        <f t="shared" si="60"/>
        <v>cinnamon mélange  (079E )</v>
      </c>
      <c r="F618" s="1" t="s">
        <v>696</v>
      </c>
      <c r="G618" s="1" t="s">
        <v>697</v>
      </c>
      <c r="H618" s="3" t="s">
        <v>4511</v>
      </c>
      <c r="I618" s="2">
        <v>4046304304662</v>
      </c>
      <c r="J618" s="21">
        <v>114.6</v>
      </c>
      <c r="L618" s="63">
        <f t="shared" si="59"/>
        <v>275.05</v>
      </c>
      <c r="M618" t="s">
        <v>52</v>
      </c>
      <c r="P618" s="15">
        <f t="shared" si="63"/>
        <v>178.78250000000003</v>
      </c>
      <c r="Q618" s="5">
        <f t="shared" si="61"/>
        <v>0</v>
      </c>
      <c r="R618" s="21">
        <f t="shared" si="62"/>
        <v>64.182500000000033</v>
      </c>
    </row>
    <row r="619" spans="1:18" x14ac:dyDescent="0.25">
      <c r="A619" t="s">
        <v>4587</v>
      </c>
      <c r="B619" s="3" t="s">
        <v>1263</v>
      </c>
      <c r="C619" t="s">
        <v>1264</v>
      </c>
      <c r="D619" t="str">
        <f t="shared" si="58"/>
        <v>100% Virgin wool (organic), villafliis</v>
      </c>
      <c r="E619" t="str">
        <f t="shared" si="60"/>
        <v>black mélange  (90 )</v>
      </c>
      <c r="F619" s="1">
        <v>90</v>
      </c>
      <c r="G619" s="1" t="s">
        <v>1150</v>
      </c>
      <c r="H619" s="3">
        <v>44</v>
      </c>
      <c r="I619" s="2">
        <v>4046304185711</v>
      </c>
      <c r="J619" s="21">
        <v>98.6</v>
      </c>
      <c r="L619" s="63">
        <f t="shared" si="59"/>
        <v>236.64999999999998</v>
      </c>
      <c r="M619" t="s">
        <v>52</v>
      </c>
      <c r="P619" s="15">
        <f t="shared" si="63"/>
        <v>153.82249999999999</v>
      </c>
      <c r="Q619" s="5">
        <f t="shared" si="61"/>
        <v>0</v>
      </c>
      <c r="R619" s="21">
        <f t="shared" si="62"/>
        <v>55.222499999999997</v>
      </c>
    </row>
    <row r="620" spans="1:18" x14ac:dyDescent="0.25">
      <c r="A620" t="s">
        <v>4587</v>
      </c>
      <c r="B620" s="3" t="s">
        <v>1265</v>
      </c>
      <c r="C620" t="s">
        <v>1266</v>
      </c>
      <c r="D620" t="str">
        <f t="shared" si="58"/>
        <v>100% Virgin wool (organic), villafliis</v>
      </c>
      <c r="E620" t="str">
        <f t="shared" si="60"/>
        <v>black mélange  (90 )</v>
      </c>
      <c r="F620" s="1">
        <v>90</v>
      </c>
      <c r="G620" s="1" t="s">
        <v>1150</v>
      </c>
      <c r="H620" s="3" t="s">
        <v>4509</v>
      </c>
      <c r="I620" s="2">
        <v>4046304185728</v>
      </c>
      <c r="J620" s="21">
        <v>102.6</v>
      </c>
      <c r="L620" s="63">
        <f t="shared" si="59"/>
        <v>246.25</v>
      </c>
      <c r="M620" t="s">
        <v>52</v>
      </c>
      <c r="P620" s="15">
        <f t="shared" si="63"/>
        <v>160.0625</v>
      </c>
      <c r="Q620" s="5">
        <f t="shared" si="61"/>
        <v>0</v>
      </c>
      <c r="R620" s="21">
        <f t="shared" si="62"/>
        <v>57.462500000000006</v>
      </c>
    </row>
    <row r="621" spans="1:18" x14ac:dyDescent="0.25">
      <c r="A621" t="s">
        <v>4587</v>
      </c>
      <c r="B621" s="3" t="s">
        <v>1267</v>
      </c>
      <c r="C621" t="s">
        <v>1268</v>
      </c>
      <c r="D621" t="str">
        <f t="shared" si="58"/>
        <v>100% Virgin wool (organic), villafliis</v>
      </c>
      <c r="E621" t="str">
        <f t="shared" si="60"/>
        <v>black mélange  (90 )</v>
      </c>
      <c r="F621" s="1">
        <v>90</v>
      </c>
      <c r="G621" s="1" t="s">
        <v>1150</v>
      </c>
      <c r="H621" s="3" t="s">
        <v>4510</v>
      </c>
      <c r="I621" s="2">
        <v>4046304185735</v>
      </c>
      <c r="J621" s="21">
        <v>108.1</v>
      </c>
      <c r="L621" s="63">
        <f t="shared" si="59"/>
        <v>259.45</v>
      </c>
      <c r="M621" t="s">
        <v>52</v>
      </c>
      <c r="P621" s="15">
        <f t="shared" si="63"/>
        <v>168.64250000000001</v>
      </c>
      <c r="Q621" s="5">
        <f t="shared" si="61"/>
        <v>0</v>
      </c>
      <c r="R621" s="21">
        <f t="shared" si="62"/>
        <v>60.542500000000018</v>
      </c>
    </row>
    <row r="622" spans="1:18" x14ac:dyDescent="0.25">
      <c r="A622" t="s">
        <v>4587</v>
      </c>
      <c r="B622" s="3" t="s">
        <v>1269</v>
      </c>
      <c r="C622" t="s">
        <v>1270</v>
      </c>
      <c r="D622" t="str">
        <f t="shared" si="58"/>
        <v>100% Virgin wool (organic), villafliis</v>
      </c>
      <c r="E622" t="str">
        <f t="shared" si="60"/>
        <v>black mélange  (90 )</v>
      </c>
      <c r="F622" s="1">
        <v>90</v>
      </c>
      <c r="G622" s="1" t="s">
        <v>1150</v>
      </c>
      <c r="H622" s="3" t="s">
        <v>4511</v>
      </c>
      <c r="I622" s="2">
        <v>4046304185742</v>
      </c>
      <c r="J622" s="21">
        <v>114.6</v>
      </c>
      <c r="L622" s="63">
        <f t="shared" si="59"/>
        <v>275.05</v>
      </c>
      <c r="M622" t="s">
        <v>52</v>
      </c>
      <c r="P622" s="15">
        <f t="shared" si="63"/>
        <v>178.78250000000003</v>
      </c>
      <c r="Q622" s="5">
        <f t="shared" si="61"/>
        <v>0</v>
      </c>
      <c r="R622" s="21">
        <f t="shared" si="62"/>
        <v>64.182500000000033</v>
      </c>
    </row>
    <row r="623" spans="1:18" x14ac:dyDescent="0.25">
      <c r="A623" t="s">
        <v>4587</v>
      </c>
      <c r="B623" s="3" t="s">
        <v>1271</v>
      </c>
      <c r="C623" t="s">
        <v>1272</v>
      </c>
      <c r="D623" t="str">
        <f t="shared" si="58"/>
        <v>100% Virgin wool (organic), villafliis</v>
      </c>
      <c r="E623" t="str">
        <f t="shared" si="60"/>
        <v>black mélange  (90 )</v>
      </c>
      <c r="F623" s="1">
        <v>90</v>
      </c>
      <c r="G623" s="1" t="s">
        <v>1150</v>
      </c>
      <c r="H623" s="3">
        <v>5860</v>
      </c>
      <c r="I623" s="2">
        <v>4046304185759</v>
      </c>
      <c r="J623" s="21">
        <v>123.1</v>
      </c>
      <c r="L623" s="63">
        <f t="shared" si="59"/>
        <v>295.45</v>
      </c>
      <c r="M623" t="s">
        <v>52</v>
      </c>
      <c r="P623" s="15">
        <f t="shared" si="63"/>
        <v>192.04249999999999</v>
      </c>
      <c r="Q623" s="5">
        <f t="shared" si="61"/>
        <v>0</v>
      </c>
      <c r="R623" s="21">
        <f t="shared" si="62"/>
        <v>68.942499999999995</v>
      </c>
    </row>
    <row r="624" spans="1:18" x14ac:dyDescent="0.25">
      <c r="A624" t="s">
        <v>4586</v>
      </c>
      <c r="B624" s="3" t="s">
        <v>1273</v>
      </c>
      <c r="C624" t="s">
        <v>1274</v>
      </c>
      <c r="D624" t="str">
        <f t="shared" si="58"/>
        <v>100% Virgin wool (organic), villafliis</v>
      </c>
      <c r="E624" t="str">
        <f t="shared" si="60"/>
        <v>terracotta mélange  (071E )</v>
      </c>
      <c r="F624" s="1" t="s">
        <v>1185</v>
      </c>
      <c r="G624" s="1" t="s">
        <v>1186</v>
      </c>
      <c r="H624" s="3" t="s">
        <v>4506</v>
      </c>
      <c r="I624" s="2">
        <v>4046304251256</v>
      </c>
      <c r="J624" s="21">
        <v>63.35</v>
      </c>
      <c r="L624" s="63">
        <f t="shared" si="59"/>
        <v>152.04999999999998</v>
      </c>
      <c r="M624" t="s">
        <v>52</v>
      </c>
      <c r="P624" s="15">
        <f t="shared" si="63"/>
        <v>98.832499999999996</v>
      </c>
      <c r="Q624" s="5">
        <f t="shared" si="61"/>
        <v>0</v>
      </c>
      <c r="R624" s="21">
        <f t="shared" si="62"/>
        <v>35.482499999999995</v>
      </c>
    </row>
    <row r="625" spans="1:18" x14ac:dyDescent="0.25">
      <c r="A625" t="s">
        <v>4586</v>
      </c>
      <c r="B625" s="3" t="s">
        <v>1275</v>
      </c>
      <c r="C625" t="s">
        <v>1276</v>
      </c>
      <c r="D625" t="str">
        <f t="shared" si="58"/>
        <v>100% Virgin wool (organic), villafliis</v>
      </c>
      <c r="E625" t="str">
        <f t="shared" si="60"/>
        <v>terracotta mélange  (071E )</v>
      </c>
      <c r="F625" s="1" t="s">
        <v>1185</v>
      </c>
      <c r="G625" s="1" t="s">
        <v>1186</v>
      </c>
      <c r="H625" s="3" t="s">
        <v>4507</v>
      </c>
      <c r="I625" s="2">
        <v>4046304251263</v>
      </c>
      <c r="J625" s="21">
        <v>66.75</v>
      </c>
      <c r="L625" s="63">
        <f t="shared" si="59"/>
        <v>160.20000000000002</v>
      </c>
      <c r="M625" t="s">
        <v>52</v>
      </c>
      <c r="P625" s="15">
        <f t="shared" si="63"/>
        <v>104.13000000000001</v>
      </c>
      <c r="Q625" s="5">
        <f t="shared" si="61"/>
        <v>0</v>
      </c>
      <c r="R625" s="21">
        <f t="shared" si="62"/>
        <v>37.38000000000001</v>
      </c>
    </row>
    <row r="626" spans="1:18" x14ac:dyDescent="0.25">
      <c r="A626" t="s">
        <v>4586</v>
      </c>
      <c r="B626" s="3" t="s">
        <v>1277</v>
      </c>
      <c r="C626" t="s">
        <v>1278</v>
      </c>
      <c r="D626" t="str">
        <f t="shared" si="58"/>
        <v>100% Virgin wool (organic), villafliis</v>
      </c>
      <c r="E626" t="str">
        <f t="shared" si="60"/>
        <v>terracotta mélange  (071E )</v>
      </c>
      <c r="F626" s="1" t="s">
        <v>1185</v>
      </c>
      <c r="G626" s="1" t="s">
        <v>1186</v>
      </c>
      <c r="H626" s="3" t="s">
        <v>4508</v>
      </c>
      <c r="I626" s="2">
        <v>4046304251270</v>
      </c>
      <c r="J626" s="21">
        <v>68.150000000000006</v>
      </c>
      <c r="L626" s="63">
        <f t="shared" si="59"/>
        <v>163.54999999999998</v>
      </c>
      <c r="M626" t="s">
        <v>52</v>
      </c>
      <c r="P626" s="15">
        <f t="shared" si="63"/>
        <v>106.30749999999999</v>
      </c>
      <c r="Q626" s="5">
        <f t="shared" si="61"/>
        <v>0</v>
      </c>
      <c r="R626" s="21">
        <f t="shared" si="62"/>
        <v>38.157499999999985</v>
      </c>
    </row>
    <row r="627" spans="1:18" x14ac:dyDescent="0.25">
      <c r="A627" t="s">
        <v>4586</v>
      </c>
      <c r="B627" s="3" t="s">
        <v>1279</v>
      </c>
      <c r="C627" t="s">
        <v>1280</v>
      </c>
      <c r="D627" t="str">
        <f t="shared" si="58"/>
        <v>100% Virgin wool (organic), villafliis</v>
      </c>
      <c r="E627" t="str">
        <f t="shared" si="60"/>
        <v>terracotta mélange  (071E )</v>
      </c>
      <c r="F627" s="1" t="s">
        <v>1185</v>
      </c>
      <c r="G627" s="1" t="s">
        <v>1186</v>
      </c>
      <c r="H627" s="3" t="s">
        <v>4509</v>
      </c>
      <c r="I627" s="2">
        <v>4046304251287</v>
      </c>
      <c r="J627" s="21">
        <v>69.150000000000006</v>
      </c>
      <c r="L627" s="63">
        <f t="shared" si="59"/>
        <v>165.95</v>
      </c>
      <c r="M627" t="s">
        <v>52</v>
      </c>
      <c r="P627" s="15">
        <f t="shared" si="63"/>
        <v>107.86749999999999</v>
      </c>
      <c r="Q627" s="5">
        <f t="shared" si="61"/>
        <v>0</v>
      </c>
      <c r="R627" s="21">
        <f t="shared" si="62"/>
        <v>38.717499999999987</v>
      </c>
    </row>
    <row r="628" spans="1:18" x14ac:dyDescent="0.25">
      <c r="A628" t="s">
        <v>4586</v>
      </c>
      <c r="B628" s="3" t="s">
        <v>1281</v>
      </c>
      <c r="C628" t="s">
        <v>1282</v>
      </c>
      <c r="D628" t="str">
        <f t="shared" si="58"/>
        <v>100% Virgin wool (organic), villafliis</v>
      </c>
      <c r="E628" t="str">
        <f t="shared" si="60"/>
        <v>black mélange  (90 )</v>
      </c>
      <c r="F628" s="1">
        <v>90</v>
      </c>
      <c r="G628" s="1" t="s">
        <v>1150</v>
      </c>
      <c r="H628" s="3" t="s">
        <v>4506</v>
      </c>
      <c r="I628" s="2">
        <v>4046304185506</v>
      </c>
      <c r="J628" s="21">
        <v>63.35</v>
      </c>
      <c r="L628" s="63">
        <f t="shared" si="59"/>
        <v>152.04999999999998</v>
      </c>
      <c r="M628" t="s">
        <v>52</v>
      </c>
      <c r="P628" s="15">
        <f t="shared" si="63"/>
        <v>98.832499999999996</v>
      </c>
      <c r="Q628" s="5">
        <f t="shared" si="61"/>
        <v>0</v>
      </c>
      <c r="R628" s="21">
        <f t="shared" si="62"/>
        <v>35.482499999999995</v>
      </c>
    </row>
    <row r="629" spans="1:18" x14ac:dyDescent="0.25">
      <c r="A629" t="s">
        <v>4586</v>
      </c>
      <c r="B629" s="3" t="s">
        <v>1283</v>
      </c>
      <c r="C629" t="s">
        <v>1284</v>
      </c>
      <c r="D629" t="str">
        <f t="shared" si="58"/>
        <v>100% Virgin wool (organic), villafliis</v>
      </c>
      <c r="E629" t="str">
        <f t="shared" si="60"/>
        <v>black mélange  (90 )</v>
      </c>
      <c r="F629" s="1">
        <v>90</v>
      </c>
      <c r="G629" s="1" t="s">
        <v>1150</v>
      </c>
      <c r="H629" s="3" t="s">
        <v>4507</v>
      </c>
      <c r="I629" s="2">
        <v>4046304185513</v>
      </c>
      <c r="J629" s="21">
        <v>66.75</v>
      </c>
      <c r="L629" s="63">
        <f t="shared" si="59"/>
        <v>160.20000000000002</v>
      </c>
      <c r="M629" t="s">
        <v>52</v>
      </c>
      <c r="P629" s="15">
        <f t="shared" si="63"/>
        <v>104.13000000000001</v>
      </c>
      <c r="Q629" s="5">
        <f t="shared" si="61"/>
        <v>0</v>
      </c>
      <c r="R629" s="21">
        <f t="shared" si="62"/>
        <v>37.38000000000001</v>
      </c>
    </row>
    <row r="630" spans="1:18" x14ac:dyDescent="0.25">
      <c r="A630" t="s">
        <v>4586</v>
      </c>
      <c r="B630" s="3" t="s">
        <v>1285</v>
      </c>
      <c r="C630" t="s">
        <v>1286</v>
      </c>
      <c r="D630" t="str">
        <f t="shared" si="58"/>
        <v>100% Virgin wool (organic), villafliis</v>
      </c>
      <c r="E630" t="str">
        <f t="shared" si="60"/>
        <v>black mélange  (90 )</v>
      </c>
      <c r="F630" s="1">
        <v>90</v>
      </c>
      <c r="G630" s="1" t="s">
        <v>1150</v>
      </c>
      <c r="H630" s="3" t="s">
        <v>4508</v>
      </c>
      <c r="I630" s="2">
        <v>4046304185520</v>
      </c>
      <c r="J630" s="21">
        <v>68.150000000000006</v>
      </c>
      <c r="L630" s="63">
        <f t="shared" si="59"/>
        <v>163.54999999999998</v>
      </c>
      <c r="M630" t="s">
        <v>52</v>
      </c>
      <c r="P630" s="15">
        <f t="shared" si="63"/>
        <v>106.30749999999999</v>
      </c>
      <c r="Q630" s="5">
        <f t="shared" si="61"/>
        <v>0</v>
      </c>
      <c r="R630" s="21">
        <f t="shared" si="62"/>
        <v>38.157499999999985</v>
      </c>
    </row>
    <row r="631" spans="1:18" x14ac:dyDescent="0.25">
      <c r="A631" t="s">
        <v>4586</v>
      </c>
      <c r="B631" s="3" t="s">
        <v>1287</v>
      </c>
      <c r="C631" t="s">
        <v>1288</v>
      </c>
      <c r="D631" t="str">
        <f t="shared" si="58"/>
        <v>100% Virgin wool (organic), villafliis</v>
      </c>
      <c r="E631" t="str">
        <f t="shared" si="60"/>
        <v>black mélange  (90 )</v>
      </c>
      <c r="F631" s="1">
        <v>90</v>
      </c>
      <c r="G631" s="1" t="s">
        <v>1150</v>
      </c>
      <c r="H631" s="3" t="s">
        <v>4509</v>
      </c>
      <c r="I631" s="2">
        <v>4046304185537</v>
      </c>
      <c r="J631" s="21">
        <v>69.150000000000006</v>
      </c>
      <c r="L631" s="63">
        <f t="shared" si="59"/>
        <v>165.95</v>
      </c>
      <c r="M631" t="s">
        <v>52</v>
      </c>
      <c r="P631" s="15">
        <f t="shared" si="63"/>
        <v>107.86749999999999</v>
      </c>
      <c r="Q631" s="5">
        <f t="shared" si="61"/>
        <v>0</v>
      </c>
      <c r="R631" s="21">
        <f t="shared" si="62"/>
        <v>38.717499999999987</v>
      </c>
    </row>
    <row r="632" spans="1:18" x14ac:dyDescent="0.25">
      <c r="A632" t="s">
        <v>4586</v>
      </c>
      <c r="B632" s="3" t="s">
        <v>1289</v>
      </c>
      <c r="C632" t="s">
        <v>1290</v>
      </c>
      <c r="D632" t="str">
        <f t="shared" si="58"/>
        <v>100% Virgin wool (organic), villafliis</v>
      </c>
      <c r="E632" t="str">
        <f t="shared" si="60"/>
        <v>atlantic mélange  (034E )</v>
      </c>
      <c r="F632" s="1" t="s">
        <v>1239</v>
      </c>
      <c r="G632" s="1" t="s">
        <v>1240</v>
      </c>
      <c r="H632" s="3" t="s">
        <v>4506</v>
      </c>
      <c r="I632" s="2">
        <v>4046304232279</v>
      </c>
      <c r="J632" s="21">
        <v>81.95</v>
      </c>
      <c r="L632" s="63">
        <f t="shared" si="59"/>
        <v>196.70000000000002</v>
      </c>
      <c r="M632" t="s">
        <v>52</v>
      </c>
      <c r="P632" s="15">
        <f t="shared" si="63"/>
        <v>127.85500000000002</v>
      </c>
      <c r="Q632" s="5">
        <f t="shared" si="61"/>
        <v>0</v>
      </c>
      <c r="R632" s="21">
        <f t="shared" si="62"/>
        <v>45.905000000000015</v>
      </c>
    </row>
    <row r="633" spans="1:18" x14ac:dyDescent="0.25">
      <c r="A633" t="s">
        <v>4586</v>
      </c>
      <c r="B633" s="3" t="s">
        <v>1291</v>
      </c>
      <c r="C633" t="s">
        <v>1292</v>
      </c>
      <c r="D633" t="str">
        <f t="shared" si="58"/>
        <v>100% Virgin wool (organic), villafliis</v>
      </c>
      <c r="E633" t="str">
        <f t="shared" si="60"/>
        <v>atlantic mélange  (034E )</v>
      </c>
      <c r="F633" s="1" t="s">
        <v>1239</v>
      </c>
      <c r="G633" s="1" t="s">
        <v>1240</v>
      </c>
      <c r="H633" s="3" t="s">
        <v>4507</v>
      </c>
      <c r="I633" s="2">
        <v>4046304232286</v>
      </c>
      <c r="J633" s="21">
        <v>88.15</v>
      </c>
      <c r="L633" s="63">
        <f t="shared" si="59"/>
        <v>211.54999999999998</v>
      </c>
      <c r="M633" t="s">
        <v>52</v>
      </c>
      <c r="P633" s="15">
        <f t="shared" si="63"/>
        <v>137.50749999999999</v>
      </c>
      <c r="Q633" s="5">
        <f t="shared" si="61"/>
        <v>0</v>
      </c>
      <c r="R633" s="21">
        <f t="shared" si="62"/>
        <v>49.357499999999987</v>
      </c>
    </row>
    <row r="634" spans="1:18" x14ac:dyDescent="0.25">
      <c r="A634" t="s">
        <v>4586</v>
      </c>
      <c r="B634" s="3" t="s">
        <v>1293</v>
      </c>
      <c r="C634" t="s">
        <v>1294</v>
      </c>
      <c r="D634" t="str">
        <f t="shared" si="58"/>
        <v>100% Virgin wool (organic), villafliis</v>
      </c>
      <c r="E634" t="str">
        <f t="shared" si="60"/>
        <v>atlantic mélange  (034E )</v>
      </c>
      <c r="F634" s="1" t="s">
        <v>1239</v>
      </c>
      <c r="G634" s="1" t="s">
        <v>1240</v>
      </c>
      <c r="H634" s="3" t="s">
        <v>4508</v>
      </c>
      <c r="I634" s="2">
        <v>4046304232293</v>
      </c>
      <c r="J634" s="21">
        <v>90.95</v>
      </c>
      <c r="L634" s="63">
        <f t="shared" si="59"/>
        <v>218.29999999999998</v>
      </c>
      <c r="M634" t="s">
        <v>52</v>
      </c>
      <c r="P634" s="15">
        <f t="shared" si="63"/>
        <v>141.89499999999998</v>
      </c>
      <c r="Q634" s="5">
        <f t="shared" si="61"/>
        <v>0</v>
      </c>
      <c r="R634" s="21">
        <f t="shared" si="62"/>
        <v>50.944999999999979</v>
      </c>
    </row>
    <row r="635" spans="1:18" x14ac:dyDescent="0.25">
      <c r="A635" t="s">
        <v>4586</v>
      </c>
      <c r="B635" s="3" t="s">
        <v>1295</v>
      </c>
      <c r="C635" t="s">
        <v>1296</v>
      </c>
      <c r="D635" t="str">
        <f t="shared" si="58"/>
        <v>100% Virgin wool (organic), villafliis</v>
      </c>
      <c r="E635" t="str">
        <f t="shared" si="60"/>
        <v>atlantic mélange  (034E )</v>
      </c>
      <c r="F635" s="1" t="s">
        <v>1239</v>
      </c>
      <c r="G635" s="1" t="s">
        <v>1240</v>
      </c>
      <c r="H635" s="3" t="s">
        <v>4509</v>
      </c>
      <c r="I635" s="2">
        <v>4046304232309</v>
      </c>
      <c r="J635" s="21">
        <v>96.75</v>
      </c>
      <c r="L635" s="63">
        <f t="shared" si="59"/>
        <v>232.20000000000002</v>
      </c>
      <c r="M635" t="s">
        <v>52</v>
      </c>
      <c r="P635" s="15">
        <f t="shared" si="63"/>
        <v>150.93</v>
      </c>
      <c r="Q635" s="5">
        <f t="shared" si="61"/>
        <v>0</v>
      </c>
      <c r="R635" s="21">
        <f t="shared" si="62"/>
        <v>54.180000000000007</v>
      </c>
    </row>
    <row r="636" spans="1:18" x14ac:dyDescent="0.25">
      <c r="A636" t="s">
        <v>4586</v>
      </c>
      <c r="B636" s="3" t="s">
        <v>1297</v>
      </c>
      <c r="C636" t="s">
        <v>1298</v>
      </c>
      <c r="D636" t="str">
        <f t="shared" ref="D636:D656" si="64">M636&amp;", "&amp;"villafliis"</f>
        <v>100% Virgin wool (organic), villafliis</v>
      </c>
      <c r="E636" t="str">
        <f t="shared" si="60"/>
        <v>reed mélange  (044E )</v>
      </c>
      <c r="F636" s="1" t="s">
        <v>658</v>
      </c>
      <c r="G636" s="1" t="s">
        <v>659</v>
      </c>
      <c r="H636" s="3" t="s">
        <v>4506</v>
      </c>
      <c r="I636" s="2">
        <v>4046304270622</v>
      </c>
      <c r="J636" s="21">
        <v>81.95</v>
      </c>
      <c r="L636" s="63">
        <f t="shared" si="59"/>
        <v>196.70000000000002</v>
      </c>
      <c r="M636" t="s">
        <v>52</v>
      </c>
      <c r="P636" s="15">
        <f t="shared" si="63"/>
        <v>127.85500000000002</v>
      </c>
      <c r="Q636" s="5">
        <f t="shared" si="61"/>
        <v>0</v>
      </c>
      <c r="R636" s="21">
        <f t="shared" si="62"/>
        <v>45.905000000000015</v>
      </c>
    </row>
    <row r="637" spans="1:18" x14ac:dyDescent="0.25">
      <c r="A637" t="s">
        <v>4586</v>
      </c>
      <c r="B637" s="3" t="s">
        <v>1299</v>
      </c>
      <c r="C637" t="s">
        <v>1300</v>
      </c>
      <c r="D637" t="str">
        <f t="shared" si="64"/>
        <v>100% Virgin wool (organic), villafliis</v>
      </c>
      <c r="E637" t="str">
        <f t="shared" si="60"/>
        <v>reed mélange  (044E )</v>
      </c>
      <c r="F637" s="1" t="s">
        <v>658</v>
      </c>
      <c r="G637" s="1" t="s">
        <v>659</v>
      </c>
      <c r="H637" s="3" t="s">
        <v>4507</v>
      </c>
      <c r="I637" s="2">
        <v>4046304270639</v>
      </c>
      <c r="J637" s="21">
        <v>88.15</v>
      </c>
      <c r="L637" s="63">
        <f t="shared" si="59"/>
        <v>211.54999999999998</v>
      </c>
      <c r="M637" t="s">
        <v>52</v>
      </c>
      <c r="P637" s="15">
        <f t="shared" si="63"/>
        <v>137.50749999999999</v>
      </c>
      <c r="Q637" s="5">
        <f t="shared" si="61"/>
        <v>0</v>
      </c>
      <c r="R637" s="21">
        <f t="shared" si="62"/>
        <v>49.357499999999987</v>
      </c>
    </row>
    <row r="638" spans="1:18" x14ac:dyDescent="0.25">
      <c r="A638" t="s">
        <v>4586</v>
      </c>
      <c r="B638" s="3" t="s">
        <v>1301</v>
      </c>
      <c r="C638" t="s">
        <v>1302</v>
      </c>
      <c r="D638" t="str">
        <f t="shared" si="64"/>
        <v>100% Virgin wool (organic), villafliis</v>
      </c>
      <c r="E638" t="str">
        <f t="shared" si="60"/>
        <v>reed mélange  (044E )</v>
      </c>
      <c r="F638" s="1" t="s">
        <v>658</v>
      </c>
      <c r="G638" s="1" t="s">
        <v>659</v>
      </c>
      <c r="H638" s="3" t="s">
        <v>4508</v>
      </c>
      <c r="I638" s="2">
        <v>4046304270646</v>
      </c>
      <c r="J638" s="21">
        <v>90.95</v>
      </c>
      <c r="L638" s="63">
        <f t="shared" si="59"/>
        <v>218.29999999999998</v>
      </c>
      <c r="M638" t="s">
        <v>52</v>
      </c>
      <c r="P638" s="15">
        <f t="shared" si="63"/>
        <v>141.89499999999998</v>
      </c>
      <c r="Q638" s="5">
        <f t="shared" si="61"/>
        <v>0</v>
      </c>
      <c r="R638" s="21">
        <f t="shared" si="62"/>
        <v>50.944999999999979</v>
      </c>
    </row>
    <row r="639" spans="1:18" x14ac:dyDescent="0.25">
      <c r="A639" t="s">
        <v>4586</v>
      </c>
      <c r="B639" s="3" t="s">
        <v>1303</v>
      </c>
      <c r="C639" t="s">
        <v>1304</v>
      </c>
      <c r="D639" t="str">
        <f t="shared" si="64"/>
        <v>100% Virgin wool (organic), villafliis</v>
      </c>
      <c r="E639" t="str">
        <f t="shared" si="60"/>
        <v>reed mélange  (044E )</v>
      </c>
      <c r="F639" s="1" t="s">
        <v>658</v>
      </c>
      <c r="G639" s="1" t="s">
        <v>659</v>
      </c>
      <c r="H639" s="3" t="s">
        <v>4509</v>
      </c>
      <c r="I639" s="2">
        <v>4046304270653</v>
      </c>
      <c r="J639" s="21">
        <v>96.75</v>
      </c>
      <c r="L639" s="63">
        <f t="shared" si="59"/>
        <v>232.20000000000002</v>
      </c>
      <c r="M639" t="s">
        <v>52</v>
      </c>
      <c r="P639" s="15">
        <f t="shared" si="63"/>
        <v>150.93</v>
      </c>
      <c r="Q639" s="5">
        <f t="shared" si="61"/>
        <v>0</v>
      </c>
      <c r="R639" s="21">
        <f t="shared" si="62"/>
        <v>54.180000000000007</v>
      </c>
    </row>
    <row r="640" spans="1:18" x14ac:dyDescent="0.25">
      <c r="A640" t="s">
        <v>4586</v>
      </c>
      <c r="B640" s="3" t="s">
        <v>1305</v>
      </c>
      <c r="C640" t="s">
        <v>1306</v>
      </c>
      <c r="D640" t="str">
        <f t="shared" si="64"/>
        <v>100% Virgin wool (organic), villafliis</v>
      </c>
      <c r="E640" t="str">
        <f t="shared" si="60"/>
        <v>terracotta mélange  (071E )</v>
      </c>
      <c r="F640" s="1" t="s">
        <v>1185</v>
      </c>
      <c r="G640" s="1" t="s">
        <v>1186</v>
      </c>
      <c r="H640" s="3" t="s">
        <v>4506</v>
      </c>
      <c r="I640" s="2">
        <v>4046304251294</v>
      </c>
      <c r="J640" s="21">
        <v>81.95</v>
      </c>
      <c r="L640" s="63">
        <f t="shared" si="59"/>
        <v>196.70000000000002</v>
      </c>
      <c r="M640" t="s">
        <v>52</v>
      </c>
      <c r="P640" s="15">
        <f t="shared" si="63"/>
        <v>127.85500000000002</v>
      </c>
      <c r="Q640" s="5">
        <f t="shared" si="61"/>
        <v>0</v>
      </c>
      <c r="R640" s="21">
        <f t="shared" si="62"/>
        <v>45.905000000000015</v>
      </c>
    </row>
    <row r="641" spans="1:18" x14ac:dyDescent="0.25">
      <c r="A641" t="s">
        <v>4586</v>
      </c>
      <c r="B641" s="3" t="s">
        <v>1307</v>
      </c>
      <c r="C641" t="s">
        <v>1308</v>
      </c>
      <c r="D641" t="str">
        <f t="shared" si="64"/>
        <v>100% Virgin wool (organic), villafliis</v>
      </c>
      <c r="E641" t="str">
        <f t="shared" si="60"/>
        <v>terracotta mélange  (071E )</v>
      </c>
      <c r="F641" s="1" t="s">
        <v>1185</v>
      </c>
      <c r="G641" s="1" t="s">
        <v>1186</v>
      </c>
      <c r="H641" s="3" t="s">
        <v>4507</v>
      </c>
      <c r="I641" s="2">
        <v>4046304251300</v>
      </c>
      <c r="J641" s="21">
        <v>88.15</v>
      </c>
      <c r="L641" s="63">
        <f t="shared" si="59"/>
        <v>211.54999999999998</v>
      </c>
      <c r="M641" t="s">
        <v>52</v>
      </c>
      <c r="P641" s="15">
        <f t="shared" si="63"/>
        <v>137.50749999999999</v>
      </c>
      <c r="Q641" s="5">
        <f t="shared" si="61"/>
        <v>0</v>
      </c>
      <c r="R641" s="21">
        <f t="shared" si="62"/>
        <v>49.357499999999987</v>
      </c>
    </row>
    <row r="642" spans="1:18" x14ac:dyDescent="0.25">
      <c r="A642" t="s">
        <v>4586</v>
      </c>
      <c r="B642" s="3" t="s">
        <v>1309</v>
      </c>
      <c r="C642" t="s">
        <v>1310</v>
      </c>
      <c r="D642" t="str">
        <f t="shared" si="64"/>
        <v>100% Virgin wool (organic), villafliis</v>
      </c>
      <c r="E642" t="str">
        <f t="shared" si="60"/>
        <v>terracotta mélange  (071E )</v>
      </c>
      <c r="F642" s="1" t="s">
        <v>1185</v>
      </c>
      <c r="G642" s="1" t="s">
        <v>1186</v>
      </c>
      <c r="H642" s="3" t="s">
        <v>4508</v>
      </c>
      <c r="I642" s="2">
        <v>4046304251317</v>
      </c>
      <c r="J642" s="21">
        <v>90.95</v>
      </c>
      <c r="L642" s="63">
        <f t="shared" si="59"/>
        <v>218.29999999999998</v>
      </c>
      <c r="M642" t="s">
        <v>52</v>
      </c>
      <c r="P642" s="15">
        <f t="shared" si="63"/>
        <v>141.89499999999998</v>
      </c>
      <c r="Q642" s="5">
        <f t="shared" si="61"/>
        <v>0</v>
      </c>
      <c r="R642" s="21">
        <f t="shared" si="62"/>
        <v>50.944999999999979</v>
      </c>
    </row>
    <row r="643" spans="1:18" x14ac:dyDescent="0.25">
      <c r="A643" t="s">
        <v>4586</v>
      </c>
      <c r="B643" s="3" t="s">
        <v>1311</v>
      </c>
      <c r="C643" t="s">
        <v>1312</v>
      </c>
      <c r="D643" t="str">
        <f t="shared" si="64"/>
        <v>100% Virgin wool (organic), villafliis</v>
      </c>
      <c r="E643" t="str">
        <f t="shared" si="60"/>
        <v>terracotta mélange  (071E )</v>
      </c>
      <c r="F643" s="1" t="s">
        <v>1185</v>
      </c>
      <c r="G643" s="1" t="s">
        <v>1186</v>
      </c>
      <c r="H643" s="3" t="s">
        <v>4509</v>
      </c>
      <c r="I643" s="2">
        <v>4046304251324</v>
      </c>
      <c r="J643" s="21">
        <v>96.75</v>
      </c>
      <c r="L643" s="63">
        <f t="shared" si="59"/>
        <v>232.20000000000002</v>
      </c>
      <c r="M643" t="s">
        <v>52</v>
      </c>
      <c r="P643" s="15">
        <f t="shared" si="63"/>
        <v>150.93</v>
      </c>
      <c r="Q643" s="5">
        <f t="shared" si="61"/>
        <v>0</v>
      </c>
      <c r="R643" s="21">
        <f t="shared" si="62"/>
        <v>54.180000000000007</v>
      </c>
    </row>
    <row r="644" spans="1:18" x14ac:dyDescent="0.25">
      <c r="A644" t="s">
        <v>4586</v>
      </c>
      <c r="B644" s="3" t="s">
        <v>1313</v>
      </c>
      <c r="C644" t="s">
        <v>1314</v>
      </c>
      <c r="D644" t="str">
        <f t="shared" si="64"/>
        <v>100% Virgin wool (organic), villafliis</v>
      </c>
      <c r="E644" t="str">
        <f t="shared" si="60"/>
        <v>cinnamon mélange  (079E )</v>
      </c>
      <c r="F644" s="1" t="s">
        <v>696</v>
      </c>
      <c r="G644" s="1" t="s">
        <v>697</v>
      </c>
      <c r="H644" s="3" t="s">
        <v>4506</v>
      </c>
      <c r="I644" s="2">
        <v>4046304304594</v>
      </c>
      <c r="J644" s="21">
        <v>81.95</v>
      </c>
      <c r="L644" s="63">
        <f t="shared" si="59"/>
        <v>196.70000000000002</v>
      </c>
      <c r="M644" t="s">
        <v>52</v>
      </c>
      <c r="P644" s="15">
        <f t="shared" si="63"/>
        <v>127.85500000000002</v>
      </c>
      <c r="Q644" s="5">
        <f t="shared" si="61"/>
        <v>0</v>
      </c>
      <c r="R644" s="21">
        <f t="shared" si="62"/>
        <v>45.905000000000015</v>
      </c>
    </row>
    <row r="645" spans="1:18" x14ac:dyDescent="0.25">
      <c r="A645" t="s">
        <v>4586</v>
      </c>
      <c r="B645" s="3" t="s">
        <v>1315</v>
      </c>
      <c r="C645" t="s">
        <v>1316</v>
      </c>
      <c r="D645" t="str">
        <f t="shared" si="64"/>
        <v>100% Virgin wool (organic), villafliis</v>
      </c>
      <c r="E645" t="str">
        <f t="shared" si="60"/>
        <v>cinnamon mélange  (079E )</v>
      </c>
      <c r="F645" s="1" t="s">
        <v>696</v>
      </c>
      <c r="G645" s="1" t="s">
        <v>697</v>
      </c>
      <c r="H645" s="3" t="s">
        <v>4507</v>
      </c>
      <c r="I645" s="2">
        <v>4046304304600</v>
      </c>
      <c r="J645" s="21">
        <v>88.15</v>
      </c>
      <c r="L645" s="63">
        <f t="shared" ref="L645:L708" si="65">ROUND((J645*2.4)/50,3)*50</f>
        <v>211.54999999999998</v>
      </c>
      <c r="M645" t="s">
        <v>52</v>
      </c>
      <c r="P645" s="15">
        <f t="shared" si="63"/>
        <v>137.50749999999999</v>
      </c>
      <c r="Q645" s="5">
        <f t="shared" si="61"/>
        <v>0</v>
      </c>
      <c r="R645" s="21">
        <f t="shared" si="62"/>
        <v>49.357499999999987</v>
      </c>
    </row>
    <row r="646" spans="1:18" x14ac:dyDescent="0.25">
      <c r="A646" t="s">
        <v>4586</v>
      </c>
      <c r="B646" s="3" t="s">
        <v>1317</v>
      </c>
      <c r="C646" t="s">
        <v>1318</v>
      </c>
      <c r="D646" t="str">
        <f t="shared" si="64"/>
        <v>100% Virgin wool (organic), villafliis</v>
      </c>
      <c r="E646" t="str">
        <f t="shared" ref="E646:E709" si="66">G646&amp;" "&amp;" (" &amp;F646&amp;" )"</f>
        <v>cinnamon mélange  (079E )</v>
      </c>
      <c r="F646" s="1" t="s">
        <v>696</v>
      </c>
      <c r="G646" s="1" t="s">
        <v>697</v>
      </c>
      <c r="H646" s="3" t="s">
        <v>4508</v>
      </c>
      <c r="I646" s="2">
        <v>4046304304617</v>
      </c>
      <c r="J646" s="21">
        <v>90.95</v>
      </c>
      <c r="L646" s="63">
        <f t="shared" si="65"/>
        <v>218.29999999999998</v>
      </c>
      <c r="M646" t="s">
        <v>52</v>
      </c>
      <c r="P646" s="15">
        <f t="shared" si="63"/>
        <v>141.89499999999998</v>
      </c>
      <c r="Q646" s="5">
        <f t="shared" ref="Q646:Q709" si="67">K646*P646</f>
        <v>0</v>
      </c>
      <c r="R646" s="21">
        <f t="shared" ref="R646:R709" si="68">P646-J646</f>
        <v>50.944999999999979</v>
      </c>
    </row>
    <row r="647" spans="1:18" x14ac:dyDescent="0.25">
      <c r="A647" t="s">
        <v>4586</v>
      </c>
      <c r="B647" s="3" t="s">
        <v>1319</v>
      </c>
      <c r="C647" t="s">
        <v>1320</v>
      </c>
      <c r="D647" t="str">
        <f t="shared" si="64"/>
        <v>100% Virgin wool (organic), villafliis</v>
      </c>
      <c r="E647" t="str">
        <f t="shared" si="66"/>
        <v>cinnamon mélange  (079E )</v>
      </c>
      <c r="F647" s="1" t="s">
        <v>696</v>
      </c>
      <c r="G647" s="1" t="s">
        <v>697</v>
      </c>
      <c r="H647" s="3" t="s">
        <v>4509</v>
      </c>
      <c r="I647" s="2">
        <v>4046304304624</v>
      </c>
      <c r="J647" s="21">
        <v>96.75</v>
      </c>
      <c r="L647" s="63">
        <f t="shared" si="65"/>
        <v>232.20000000000002</v>
      </c>
      <c r="M647" t="s">
        <v>52</v>
      </c>
      <c r="P647" s="15">
        <f t="shared" si="63"/>
        <v>150.93</v>
      </c>
      <c r="Q647" s="5">
        <f t="shared" si="67"/>
        <v>0</v>
      </c>
      <c r="R647" s="21">
        <f t="shared" si="68"/>
        <v>54.180000000000007</v>
      </c>
    </row>
    <row r="648" spans="1:18" x14ac:dyDescent="0.25">
      <c r="A648" t="s">
        <v>4586</v>
      </c>
      <c r="B648" s="3" t="s">
        <v>1321</v>
      </c>
      <c r="C648" t="s">
        <v>1322</v>
      </c>
      <c r="D648" t="str">
        <f t="shared" si="64"/>
        <v>100% Virgin wool (organic), villafliis</v>
      </c>
      <c r="E648" t="str">
        <f t="shared" si="66"/>
        <v>black mélange  (90 )</v>
      </c>
      <c r="F648" s="1">
        <v>90</v>
      </c>
      <c r="G648" s="1" t="s">
        <v>1150</v>
      </c>
      <c r="H648" s="3" t="s">
        <v>4506</v>
      </c>
      <c r="I648" s="2">
        <v>4046304185582</v>
      </c>
      <c r="J648" s="21">
        <v>81.95</v>
      </c>
      <c r="L648" s="63">
        <f t="shared" si="65"/>
        <v>196.70000000000002</v>
      </c>
      <c r="M648" t="s">
        <v>52</v>
      </c>
      <c r="P648" s="15">
        <f t="shared" si="63"/>
        <v>127.85500000000002</v>
      </c>
      <c r="Q648" s="5">
        <f t="shared" si="67"/>
        <v>0</v>
      </c>
      <c r="R648" s="21">
        <f t="shared" si="68"/>
        <v>45.905000000000015</v>
      </c>
    </row>
    <row r="649" spans="1:18" x14ac:dyDescent="0.25">
      <c r="A649" t="s">
        <v>4586</v>
      </c>
      <c r="B649" s="3" t="s">
        <v>1323</v>
      </c>
      <c r="C649" t="s">
        <v>1324</v>
      </c>
      <c r="D649" t="str">
        <f t="shared" si="64"/>
        <v>100% Virgin wool (organic), villafliis</v>
      </c>
      <c r="E649" t="str">
        <f t="shared" si="66"/>
        <v>black mélange  (90 )</v>
      </c>
      <c r="F649" s="1">
        <v>90</v>
      </c>
      <c r="G649" s="1" t="s">
        <v>1150</v>
      </c>
      <c r="H649" s="3" t="s">
        <v>4507</v>
      </c>
      <c r="I649" s="2">
        <v>4046304185599</v>
      </c>
      <c r="J649" s="21">
        <v>88.15</v>
      </c>
      <c r="L649" s="63">
        <f t="shared" si="65"/>
        <v>211.54999999999998</v>
      </c>
      <c r="M649" t="s">
        <v>52</v>
      </c>
      <c r="P649" s="15">
        <f t="shared" si="63"/>
        <v>137.50749999999999</v>
      </c>
      <c r="Q649" s="5">
        <f t="shared" si="67"/>
        <v>0</v>
      </c>
      <c r="R649" s="21">
        <f t="shared" si="68"/>
        <v>49.357499999999987</v>
      </c>
    </row>
    <row r="650" spans="1:18" x14ac:dyDescent="0.25">
      <c r="A650" t="s">
        <v>4586</v>
      </c>
      <c r="B650" s="3" t="s">
        <v>1325</v>
      </c>
      <c r="C650" t="s">
        <v>1326</v>
      </c>
      <c r="D650" t="str">
        <f t="shared" si="64"/>
        <v>100% Virgin wool (organic), villafliis</v>
      </c>
      <c r="E650" t="str">
        <f t="shared" si="66"/>
        <v>black mélange  (90 )</v>
      </c>
      <c r="F650" s="1">
        <v>90</v>
      </c>
      <c r="G650" s="1" t="s">
        <v>1150</v>
      </c>
      <c r="H650" s="3" t="s">
        <v>4508</v>
      </c>
      <c r="I650" s="2">
        <v>4046304185605</v>
      </c>
      <c r="J650" s="21">
        <v>90.95</v>
      </c>
      <c r="L650" s="63">
        <f t="shared" si="65"/>
        <v>218.29999999999998</v>
      </c>
      <c r="M650" t="s">
        <v>52</v>
      </c>
      <c r="P650" s="15">
        <f t="shared" si="63"/>
        <v>141.89499999999998</v>
      </c>
      <c r="Q650" s="5">
        <f t="shared" si="67"/>
        <v>0</v>
      </c>
      <c r="R650" s="21">
        <f t="shared" si="68"/>
        <v>50.944999999999979</v>
      </c>
    </row>
    <row r="651" spans="1:18" x14ac:dyDescent="0.25">
      <c r="A651" t="s">
        <v>4586</v>
      </c>
      <c r="B651" s="3" t="s">
        <v>1327</v>
      </c>
      <c r="C651" t="s">
        <v>1328</v>
      </c>
      <c r="D651" t="str">
        <f t="shared" si="64"/>
        <v>100% Virgin wool (organic), villafliis</v>
      </c>
      <c r="E651" t="str">
        <f t="shared" si="66"/>
        <v>black mélange  (90 )</v>
      </c>
      <c r="F651" s="1">
        <v>90</v>
      </c>
      <c r="G651" s="1" t="s">
        <v>1150</v>
      </c>
      <c r="H651" s="3" t="s">
        <v>4509</v>
      </c>
      <c r="I651" s="2">
        <v>4046304185612</v>
      </c>
      <c r="J651" s="21">
        <v>96.75</v>
      </c>
      <c r="L651" s="63">
        <f t="shared" si="65"/>
        <v>232.20000000000002</v>
      </c>
      <c r="M651" t="s">
        <v>52</v>
      </c>
      <c r="P651" s="15">
        <f t="shared" si="63"/>
        <v>150.93</v>
      </c>
      <c r="Q651" s="5">
        <f t="shared" si="67"/>
        <v>0</v>
      </c>
      <c r="R651" s="21">
        <f t="shared" si="68"/>
        <v>54.180000000000007</v>
      </c>
    </row>
    <row r="652" spans="1:18" x14ac:dyDescent="0.25">
      <c r="A652" t="s">
        <v>4587</v>
      </c>
      <c r="B652" s="3" t="s">
        <v>1329</v>
      </c>
      <c r="C652" t="s">
        <v>1330</v>
      </c>
      <c r="D652" t="str">
        <f t="shared" si="64"/>
        <v>100% Virgin wool (organic), villafliis</v>
      </c>
      <c r="E652" t="str">
        <f t="shared" si="66"/>
        <v>black mélange  (90 )</v>
      </c>
      <c r="F652" s="1">
        <v>90</v>
      </c>
      <c r="G652" s="1" t="s">
        <v>1150</v>
      </c>
      <c r="H652" s="3">
        <v>44</v>
      </c>
      <c r="I652" s="2">
        <v>4046304185667</v>
      </c>
      <c r="J652" s="21">
        <v>74</v>
      </c>
      <c r="L652" s="63">
        <f t="shared" si="65"/>
        <v>177.6</v>
      </c>
      <c r="M652" t="s">
        <v>52</v>
      </c>
      <c r="P652" s="15">
        <f t="shared" si="63"/>
        <v>115.44</v>
      </c>
      <c r="Q652" s="5">
        <f t="shared" si="67"/>
        <v>0</v>
      </c>
      <c r="R652" s="21">
        <f t="shared" si="68"/>
        <v>41.44</v>
      </c>
    </row>
    <row r="653" spans="1:18" x14ac:dyDescent="0.25">
      <c r="A653" t="s">
        <v>4587</v>
      </c>
      <c r="B653" s="3" t="s">
        <v>1331</v>
      </c>
      <c r="C653" t="s">
        <v>1332</v>
      </c>
      <c r="D653" t="str">
        <f t="shared" si="64"/>
        <v>100% Virgin wool (organic), villafliis</v>
      </c>
      <c r="E653" t="str">
        <f t="shared" si="66"/>
        <v>black mélange  (90 )</v>
      </c>
      <c r="F653" s="1">
        <v>90</v>
      </c>
      <c r="G653" s="1" t="s">
        <v>1150</v>
      </c>
      <c r="H653" s="3" t="s">
        <v>4509</v>
      </c>
      <c r="I653" s="2">
        <v>4046304185674</v>
      </c>
      <c r="J653" s="21">
        <v>75.2</v>
      </c>
      <c r="L653" s="63">
        <f t="shared" si="65"/>
        <v>180.5</v>
      </c>
      <c r="M653" t="s">
        <v>52</v>
      </c>
      <c r="P653" s="15">
        <f t="shared" si="63"/>
        <v>117.325</v>
      </c>
      <c r="Q653" s="5">
        <f t="shared" si="67"/>
        <v>0</v>
      </c>
      <c r="R653" s="21">
        <f t="shared" si="68"/>
        <v>42.125</v>
      </c>
    </row>
    <row r="654" spans="1:18" x14ac:dyDescent="0.25">
      <c r="A654" t="s">
        <v>4587</v>
      </c>
      <c r="B654" s="3" t="s">
        <v>1333</v>
      </c>
      <c r="C654" t="s">
        <v>1334</v>
      </c>
      <c r="D654" t="str">
        <f t="shared" si="64"/>
        <v>100% Virgin wool (organic), villafliis</v>
      </c>
      <c r="E654" t="str">
        <f t="shared" si="66"/>
        <v>black mélange  (90 )</v>
      </c>
      <c r="F654" s="1">
        <v>90</v>
      </c>
      <c r="G654" s="1" t="s">
        <v>1150</v>
      </c>
      <c r="H654" s="3" t="s">
        <v>4510</v>
      </c>
      <c r="I654" s="2">
        <v>4046304185681</v>
      </c>
      <c r="J654" s="21">
        <v>80.2</v>
      </c>
      <c r="L654" s="63">
        <f t="shared" si="65"/>
        <v>192.5</v>
      </c>
      <c r="M654" t="s">
        <v>52</v>
      </c>
      <c r="P654" s="15">
        <f t="shared" si="63"/>
        <v>125.125</v>
      </c>
      <c r="Q654" s="5">
        <f t="shared" si="67"/>
        <v>0</v>
      </c>
      <c r="R654" s="21">
        <f t="shared" si="68"/>
        <v>44.924999999999997</v>
      </c>
    </row>
    <row r="655" spans="1:18" x14ac:dyDescent="0.25">
      <c r="A655" t="s">
        <v>4587</v>
      </c>
      <c r="B655" s="3" t="s">
        <v>1335</v>
      </c>
      <c r="C655" t="s">
        <v>1336</v>
      </c>
      <c r="D655" t="str">
        <f t="shared" si="64"/>
        <v>100% Virgin wool (organic), villafliis</v>
      </c>
      <c r="E655" t="str">
        <f t="shared" si="66"/>
        <v>black mélange  (90 )</v>
      </c>
      <c r="F655" s="1">
        <v>90</v>
      </c>
      <c r="G655" s="1" t="s">
        <v>1150</v>
      </c>
      <c r="H655" s="3" t="s">
        <v>4511</v>
      </c>
      <c r="I655" s="2">
        <v>4046304185698</v>
      </c>
      <c r="J655" s="21">
        <v>85.5</v>
      </c>
      <c r="L655" s="63">
        <f t="shared" si="65"/>
        <v>205.20000000000002</v>
      </c>
      <c r="M655" t="s">
        <v>52</v>
      </c>
      <c r="P655" s="15">
        <f t="shared" si="63"/>
        <v>133.38000000000002</v>
      </c>
      <c r="Q655" s="5">
        <f t="shared" si="67"/>
        <v>0</v>
      </c>
      <c r="R655" s="21">
        <f t="shared" si="68"/>
        <v>47.880000000000024</v>
      </c>
    </row>
    <row r="656" spans="1:18" x14ac:dyDescent="0.25">
      <c r="A656" t="s">
        <v>4587</v>
      </c>
      <c r="B656" s="3" t="s">
        <v>1337</v>
      </c>
      <c r="C656" t="s">
        <v>1338</v>
      </c>
      <c r="D656" t="str">
        <f t="shared" si="64"/>
        <v>100% Virgin wool (organic), villafliis</v>
      </c>
      <c r="E656" t="str">
        <f t="shared" si="66"/>
        <v>black mélange  (90 )</v>
      </c>
      <c r="F656" s="1">
        <v>90</v>
      </c>
      <c r="G656" s="1" t="s">
        <v>1150</v>
      </c>
      <c r="H656" s="3">
        <v>5860</v>
      </c>
      <c r="I656" s="2">
        <v>4046304185704</v>
      </c>
      <c r="J656" s="21">
        <v>90.8</v>
      </c>
      <c r="L656" s="63">
        <f t="shared" si="65"/>
        <v>217.89999999999998</v>
      </c>
      <c r="M656" t="s">
        <v>52</v>
      </c>
      <c r="P656" s="15">
        <f t="shared" si="63"/>
        <v>141.63499999999999</v>
      </c>
      <c r="Q656" s="5">
        <f t="shared" si="67"/>
        <v>0</v>
      </c>
      <c r="R656" s="21">
        <f t="shared" si="68"/>
        <v>50.834999999999994</v>
      </c>
    </row>
    <row r="657" spans="1:18" x14ac:dyDescent="0.25">
      <c r="A657" t="s">
        <v>4586</v>
      </c>
      <c r="B657" s="3" t="s">
        <v>1339</v>
      </c>
      <c r="C657" t="s">
        <v>1340</v>
      </c>
      <c r="D657" t="str">
        <f>M657&amp;", "&amp;"vanutatud vill"</f>
        <v>100% Virgin wool (organic), vanutatud vill</v>
      </c>
      <c r="E657" t="str">
        <f t="shared" si="66"/>
        <v>jade mélange  (032E )</v>
      </c>
      <c r="F657" s="1" t="s">
        <v>1341</v>
      </c>
      <c r="G657" s="1" t="s">
        <v>1342</v>
      </c>
      <c r="H657" s="3" t="s">
        <v>4506</v>
      </c>
      <c r="I657" s="2">
        <v>4046304278031</v>
      </c>
      <c r="J657" s="21">
        <v>31.5</v>
      </c>
      <c r="L657" s="63">
        <f t="shared" si="65"/>
        <v>75.599999999999994</v>
      </c>
      <c r="M657" t="s">
        <v>52</v>
      </c>
      <c r="P657" s="15">
        <f t="shared" si="63"/>
        <v>49.14</v>
      </c>
      <c r="Q657" s="5">
        <f t="shared" si="67"/>
        <v>0</v>
      </c>
      <c r="R657" s="21">
        <f t="shared" si="68"/>
        <v>17.64</v>
      </c>
    </row>
    <row r="658" spans="1:18" x14ac:dyDescent="0.25">
      <c r="A658" t="s">
        <v>4586</v>
      </c>
      <c r="B658" s="3" t="s">
        <v>1343</v>
      </c>
      <c r="C658" t="s">
        <v>1344</v>
      </c>
      <c r="D658" t="str">
        <f t="shared" ref="D658:D721" si="69">M658&amp;", "&amp;"vanutatud vill"</f>
        <v>100% Virgin wool (organic), vanutatud vill</v>
      </c>
      <c r="E658" t="str">
        <f t="shared" si="66"/>
        <v>jade mélange  (032E )</v>
      </c>
      <c r="F658" s="1" t="s">
        <v>1341</v>
      </c>
      <c r="G658" s="1" t="s">
        <v>1342</v>
      </c>
      <c r="H658" s="3" t="s">
        <v>4507</v>
      </c>
      <c r="I658" s="2">
        <v>4046304278048</v>
      </c>
      <c r="J658" s="21">
        <v>41.5</v>
      </c>
      <c r="L658" s="63">
        <f t="shared" si="65"/>
        <v>99.6</v>
      </c>
      <c r="M658" t="s">
        <v>52</v>
      </c>
      <c r="P658" s="15">
        <f t="shared" si="63"/>
        <v>64.739999999999995</v>
      </c>
      <c r="Q658" s="5">
        <f t="shared" si="67"/>
        <v>0</v>
      </c>
      <c r="R658" s="21">
        <f t="shared" si="68"/>
        <v>23.239999999999995</v>
      </c>
    </row>
    <row r="659" spans="1:18" x14ac:dyDescent="0.25">
      <c r="A659" t="s">
        <v>4586</v>
      </c>
      <c r="B659" s="3" t="s">
        <v>1345</v>
      </c>
      <c r="C659" t="s">
        <v>1346</v>
      </c>
      <c r="D659" t="str">
        <f t="shared" si="69"/>
        <v>100% Virgin wool (organic), vanutatud vill</v>
      </c>
      <c r="E659" t="str">
        <f t="shared" si="66"/>
        <v>jade mélange  (032E )</v>
      </c>
      <c r="F659" s="1" t="s">
        <v>1341</v>
      </c>
      <c r="G659" s="1" t="s">
        <v>1342</v>
      </c>
      <c r="H659" s="3" t="s">
        <v>4508</v>
      </c>
      <c r="I659" s="2">
        <v>4046304278055</v>
      </c>
      <c r="J659" s="21">
        <v>42.5</v>
      </c>
      <c r="L659" s="63">
        <f t="shared" si="65"/>
        <v>102</v>
      </c>
      <c r="M659" t="s">
        <v>52</v>
      </c>
      <c r="P659" s="15">
        <f t="shared" si="63"/>
        <v>66.3</v>
      </c>
      <c r="Q659" s="5">
        <f t="shared" si="67"/>
        <v>0</v>
      </c>
      <c r="R659" s="21">
        <f t="shared" si="68"/>
        <v>23.799999999999997</v>
      </c>
    </row>
    <row r="660" spans="1:18" x14ac:dyDescent="0.25">
      <c r="A660" t="s">
        <v>4586</v>
      </c>
      <c r="B660" s="3" t="s">
        <v>1347</v>
      </c>
      <c r="C660" t="s">
        <v>1348</v>
      </c>
      <c r="D660" t="str">
        <f t="shared" si="69"/>
        <v>100% Virgin wool (organic), vanutatud vill</v>
      </c>
      <c r="E660" t="str">
        <f t="shared" si="66"/>
        <v>jade mélange  (032E )</v>
      </c>
      <c r="F660" s="1" t="s">
        <v>1341</v>
      </c>
      <c r="G660" s="1" t="s">
        <v>1342</v>
      </c>
      <c r="H660" s="3" t="s">
        <v>4509</v>
      </c>
      <c r="I660" s="2">
        <v>4046304278062</v>
      </c>
      <c r="J660" s="21">
        <v>43.5</v>
      </c>
      <c r="L660" s="63">
        <f t="shared" si="65"/>
        <v>104.4</v>
      </c>
      <c r="M660" t="s">
        <v>52</v>
      </c>
      <c r="P660" s="15">
        <f t="shared" si="63"/>
        <v>67.86</v>
      </c>
      <c r="Q660" s="5">
        <f t="shared" si="67"/>
        <v>0</v>
      </c>
      <c r="R660" s="21">
        <f t="shared" si="68"/>
        <v>24.36</v>
      </c>
    </row>
    <row r="661" spans="1:18" x14ac:dyDescent="0.25">
      <c r="A661" t="s">
        <v>4586</v>
      </c>
      <c r="B661" s="3" t="s">
        <v>1349</v>
      </c>
      <c r="C661" t="s">
        <v>1350</v>
      </c>
      <c r="D661" t="str">
        <f t="shared" si="69"/>
        <v>100% Virgin wool (organic), vanutatud vill</v>
      </c>
      <c r="E661" t="str">
        <f t="shared" si="66"/>
        <v>pacific mélange  (035E )</v>
      </c>
      <c r="F661" s="1" t="s">
        <v>1351</v>
      </c>
      <c r="G661" s="1" t="s">
        <v>1352</v>
      </c>
      <c r="H661" s="3" t="s">
        <v>4506</v>
      </c>
      <c r="I661" s="2">
        <v>4046304303719</v>
      </c>
      <c r="J661" s="21">
        <v>31.5</v>
      </c>
      <c r="L661" s="63">
        <f t="shared" si="65"/>
        <v>75.599999999999994</v>
      </c>
      <c r="M661" t="s">
        <v>52</v>
      </c>
      <c r="P661" s="15">
        <f t="shared" si="63"/>
        <v>49.14</v>
      </c>
      <c r="Q661" s="5">
        <f t="shared" si="67"/>
        <v>0</v>
      </c>
      <c r="R661" s="21">
        <f t="shared" si="68"/>
        <v>17.64</v>
      </c>
    </row>
    <row r="662" spans="1:18" x14ac:dyDescent="0.25">
      <c r="A662" t="s">
        <v>4586</v>
      </c>
      <c r="B662" s="3" t="s">
        <v>1353</v>
      </c>
      <c r="C662" t="s">
        <v>1354</v>
      </c>
      <c r="D662" t="str">
        <f t="shared" si="69"/>
        <v>100% Virgin wool (organic), vanutatud vill</v>
      </c>
      <c r="E662" t="str">
        <f t="shared" si="66"/>
        <v>pacific mélange  (035E )</v>
      </c>
      <c r="F662" s="1" t="s">
        <v>1351</v>
      </c>
      <c r="G662" s="1" t="s">
        <v>1352</v>
      </c>
      <c r="H662" s="3" t="s">
        <v>4507</v>
      </c>
      <c r="I662" s="2">
        <v>4046304303726</v>
      </c>
      <c r="J662" s="21">
        <v>41.5</v>
      </c>
      <c r="L662" s="63">
        <f t="shared" si="65"/>
        <v>99.6</v>
      </c>
      <c r="M662" t="s">
        <v>52</v>
      </c>
      <c r="P662" s="15">
        <f t="shared" si="63"/>
        <v>64.739999999999995</v>
      </c>
      <c r="Q662" s="5">
        <f t="shared" si="67"/>
        <v>0</v>
      </c>
      <c r="R662" s="21">
        <f t="shared" si="68"/>
        <v>23.239999999999995</v>
      </c>
    </row>
    <row r="663" spans="1:18" x14ac:dyDescent="0.25">
      <c r="A663" t="s">
        <v>4586</v>
      </c>
      <c r="B663" s="3" t="s">
        <v>1355</v>
      </c>
      <c r="C663" t="s">
        <v>1356</v>
      </c>
      <c r="D663" t="str">
        <f t="shared" si="69"/>
        <v>100% Virgin wool (organic), vanutatud vill</v>
      </c>
      <c r="E663" t="str">
        <f t="shared" si="66"/>
        <v>pacific mélange  (035E )</v>
      </c>
      <c r="F663" s="1" t="s">
        <v>1351</v>
      </c>
      <c r="G663" s="1" t="s">
        <v>1352</v>
      </c>
      <c r="H663" s="3" t="s">
        <v>4508</v>
      </c>
      <c r="I663" s="2">
        <v>4046304303733</v>
      </c>
      <c r="J663" s="21">
        <v>42.5</v>
      </c>
      <c r="L663" s="63">
        <f t="shared" si="65"/>
        <v>102</v>
      </c>
      <c r="M663" t="s">
        <v>52</v>
      </c>
      <c r="P663" s="15">
        <f t="shared" si="63"/>
        <v>66.3</v>
      </c>
      <c r="Q663" s="5">
        <f t="shared" si="67"/>
        <v>0</v>
      </c>
      <c r="R663" s="21">
        <f t="shared" si="68"/>
        <v>23.799999999999997</v>
      </c>
    </row>
    <row r="664" spans="1:18" x14ac:dyDescent="0.25">
      <c r="A664" t="s">
        <v>4586</v>
      </c>
      <c r="B664" s="3" t="s">
        <v>1357</v>
      </c>
      <c r="C664" t="s">
        <v>1358</v>
      </c>
      <c r="D664" t="str">
        <f t="shared" si="69"/>
        <v>100% Virgin wool (organic), vanutatud vill</v>
      </c>
      <c r="E664" t="str">
        <f t="shared" si="66"/>
        <v>pacific mélange  (035E )</v>
      </c>
      <c r="F664" s="1" t="s">
        <v>1351</v>
      </c>
      <c r="G664" s="1" t="s">
        <v>1352</v>
      </c>
      <c r="H664" s="3" t="s">
        <v>4509</v>
      </c>
      <c r="I664" s="2">
        <v>4046304303740</v>
      </c>
      <c r="J664" s="21">
        <v>43.5</v>
      </c>
      <c r="L664" s="63">
        <f t="shared" si="65"/>
        <v>104.4</v>
      </c>
      <c r="M664" t="s">
        <v>52</v>
      </c>
      <c r="P664" s="15">
        <f t="shared" ref="P664:P727" si="70">L664*(1-$P$3)</f>
        <v>67.86</v>
      </c>
      <c r="Q664" s="5">
        <f t="shared" si="67"/>
        <v>0</v>
      </c>
      <c r="R664" s="21">
        <f t="shared" si="68"/>
        <v>24.36</v>
      </c>
    </row>
    <row r="665" spans="1:18" x14ac:dyDescent="0.25">
      <c r="A665" t="s">
        <v>4586</v>
      </c>
      <c r="B665" s="3" t="s">
        <v>1359</v>
      </c>
      <c r="C665" t="s">
        <v>1360</v>
      </c>
      <c r="D665" t="str">
        <f t="shared" si="69"/>
        <v>100% Virgin wool (organic), vanutatud vill</v>
      </c>
      <c r="E665" t="str">
        <f t="shared" si="66"/>
        <v>magma mélange  (072E )</v>
      </c>
      <c r="F665" s="1" t="s">
        <v>1361</v>
      </c>
      <c r="G665" s="1" t="s">
        <v>1362</v>
      </c>
      <c r="H665" s="3" t="s">
        <v>4506</v>
      </c>
      <c r="I665" s="2">
        <v>4046304278079</v>
      </c>
      <c r="J665" s="21">
        <v>31.5</v>
      </c>
      <c r="L665" s="63">
        <f t="shared" si="65"/>
        <v>75.599999999999994</v>
      </c>
      <c r="M665" t="s">
        <v>52</v>
      </c>
      <c r="P665" s="15">
        <f t="shared" si="70"/>
        <v>49.14</v>
      </c>
      <c r="Q665" s="5">
        <f t="shared" si="67"/>
        <v>0</v>
      </c>
      <c r="R665" s="21">
        <f t="shared" si="68"/>
        <v>17.64</v>
      </c>
    </row>
    <row r="666" spans="1:18" x14ac:dyDescent="0.25">
      <c r="A666" t="s">
        <v>4586</v>
      </c>
      <c r="B666" s="3" t="s">
        <v>1363</v>
      </c>
      <c r="C666" t="s">
        <v>1364</v>
      </c>
      <c r="D666" t="str">
        <f t="shared" si="69"/>
        <v>100% Virgin wool (organic), vanutatud vill</v>
      </c>
      <c r="E666" t="str">
        <f t="shared" si="66"/>
        <v>magma mélange  (072E )</v>
      </c>
      <c r="F666" s="1" t="s">
        <v>1361</v>
      </c>
      <c r="G666" s="1" t="s">
        <v>1362</v>
      </c>
      <c r="H666" s="3" t="s">
        <v>4507</v>
      </c>
      <c r="I666" s="2">
        <v>4046304278086</v>
      </c>
      <c r="J666" s="21">
        <v>41.5</v>
      </c>
      <c r="L666" s="63">
        <f t="shared" si="65"/>
        <v>99.6</v>
      </c>
      <c r="M666" t="s">
        <v>52</v>
      </c>
      <c r="P666" s="15">
        <f t="shared" si="70"/>
        <v>64.739999999999995</v>
      </c>
      <c r="Q666" s="5">
        <f t="shared" si="67"/>
        <v>0</v>
      </c>
      <c r="R666" s="21">
        <f t="shared" si="68"/>
        <v>23.239999999999995</v>
      </c>
    </row>
    <row r="667" spans="1:18" x14ac:dyDescent="0.25">
      <c r="A667" t="s">
        <v>4586</v>
      </c>
      <c r="B667" s="3" t="s">
        <v>1365</v>
      </c>
      <c r="C667" t="s">
        <v>1366</v>
      </c>
      <c r="D667" t="str">
        <f t="shared" si="69"/>
        <v>100% Virgin wool (organic), vanutatud vill</v>
      </c>
      <c r="E667" t="str">
        <f t="shared" si="66"/>
        <v>magma mélange  (072E )</v>
      </c>
      <c r="F667" s="1" t="s">
        <v>1361</v>
      </c>
      <c r="G667" s="1" t="s">
        <v>1362</v>
      </c>
      <c r="H667" s="3" t="s">
        <v>4508</v>
      </c>
      <c r="I667" s="2">
        <v>4046304278093</v>
      </c>
      <c r="J667" s="21">
        <v>42.5</v>
      </c>
      <c r="L667" s="63">
        <f t="shared" si="65"/>
        <v>102</v>
      </c>
      <c r="M667" t="s">
        <v>52</v>
      </c>
      <c r="P667" s="15">
        <f t="shared" si="70"/>
        <v>66.3</v>
      </c>
      <c r="Q667" s="5">
        <f t="shared" si="67"/>
        <v>0</v>
      </c>
      <c r="R667" s="21">
        <f t="shared" si="68"/>
        <v>23.799999999999997</v>
      </c>
    </row>
    <row r="668" spans="1:18" x14ac:dyDescent="0.25">
      <c r="A668" t="s">
        <v>4586</v>
      </c>
      <c r="B668" s="3" t="s">
        <v>1367</v>
      </c>
      <c r="C668" t="s">
        <v>1368</v>
      </c>
      <c r="D668" t="str">
        <f t="shared" si="69"/>
        <v>100% Virgin wool (organic), vanutatud vill</v>
      </c>
      <c r="E668" t="str">
        <f t="shared" si="66"/>
        <v>magma mélange  (072E )</v>
      </c>
      <c r="F668" s="1" t="s">
        <v>1361</v>
      </c>
      <c r="G668" s="1" t="s">
        <v>1362</v>
      </c>
      <c r="H668" s="3" t="s">
        <v>4509</v>
      </c>
      <c r="I668" s="2">
        <v>4046304278109</v>
      </c>
      <c r="J668" s="21">
        <v>43.5</v>
      </c>
      <c r="L668" s="63">
        <f t="shared" si="65"/>
        <v>104.4</v>
      </c>
      <c r="M668" t="s">
        <v>52</v>
      </c>
      <c r="P668" s="15">
        <f t="shared" si="70"/>
        <v>67.86</v>
      </c>
      <c r="Q668" s="5">
        <f t="shared" si="67"/>
        <v>0</v>
      </c>
      <c r="R668" s="21">
        <f t="shared" si="68"/>
        <v>24.36</v>
      </c>
    </row>
    <row r="669" spans="1:18" x14ac:dyDescent="0.25">
      <c r="A669" t="s">
        <v>4586</v>
      </c>
      <c r="B669" s="3" t="s">
        <v>1369</v>
      </c>
      <c r="C669" t="s">
        <v>1370</v>
      </c>
      <c r="D669" t="str">
        <f t="shared" si="69"/>
        <v>100% Virgin wool (organic), vanutatud vill</v>
      </c>
      <c r="E669" t="str">
        <f t="shared" si="66"/>
        <v>lava grey mélange  (096E )</v>
      </c>
      <c r="F669" s="1" t="s">
        <v>1371</v>
      </c>
      <c r="G669" s="1" t="s">
        <v>1372</v>
      </c>
      <c r="H669" s="3" t="s">
        <v>4506</v>
      </c>
      <c r="I669" s="2">
        <v>4046304278116</v>
      </c>
      <c r="J669" s="21">
        <v>31.5</v>
      </c>
      <c r="L669" s="63">
        <f t="shared" si="65"/>
        <v>75.599999999999994</v>
      </c>
      <c r="M669" t="s">
        <v>52</v>
      </c>
      <c r="P669" s="15">
        <f t="shared" si="70"/>
        <v>49.14</v>
      </c>
      <c r="Q669" s="5">
        <f t="shared" si="67"/>
        <v>0</v>
      </c>
      <c r="R669" s="21">
        <f t="shared" si="68"/>
        <v>17.64</v>
      </c>
    </row>
    <row r="670" spans="1:18" x14ac:dyDescent="0.25">
      <c r="A670" t="s">
        <v>4586</v>
      </c>
      <c r="B670" s="3" t="s">
        <v>1373</v>
      </c>
      <c r="C670" t="s">
        <v>1374</v>
      </c>
      <c r="D670" t="str">
        <f t="shared" si="69"/>
        <v>100% Virgin wool (organic), vanutatud vill</v>
      </c>
      <c r="E670" t="str">
        <f t="shared" si="66"/>
        <v>lava grey mélange  (096E )</v>
      </c>
      <c r="F670" s="1" t="s">
        <v>1371</v>
      </c>
      <c r="G670" s="1" t="s">
        <v>1372</v>
      </c>
      <c r="H670" s="3" t="s">
        <v>4507</v>
      </c>
      <c r="I670" s="2">
        <v>4046304278123</v>
      </c>
      <c r="J670" s="21">
        <v>41.5</v>
      </c>
      <c r="L670" s="63">
        <f t="shared" si="65"/>
        <v>99.6</v>
      </c>
      <c r="M670" t="s">
        <v>52</v>
      </c>
      <c r="P670" s="15">
        <f t="shared" si="70"/>
        <v>64.739999999999995</v>
      </c>
      <c r="Q670" s="5">
        <f t="shared" si="67"/>
        <v>0</v>
      </c>
      <c r="R670" s="21">
        <f t="shared" si="68"/>
        <v>23.239999999999995</v>
      </c>
    </row>
    <row r="671" spans="1:18" x14ac:dyDescent="0.25">
      <c r="A671" t="s">
        <v>4586</v>
      </c>
      <c r="B671" s="3" t="s">
        <v>1375</v>
      </c>
      <c r="C671" t="s">
        <v>1376</v>
      </c>
      <c r="D671" t="str">
        <f t="shared" si="69"/>
        <v>100% Virgin wool (organic), vanutatud vill</v>
      </c>
      <c r="E671" t="str">
        <f t="shared" si="66"/>
        <v>lava grey mélange  (096E )</v>
      </c>
      <c r="F671" s="1" t="s">
        <v>1371</v>
      </c>
      <c r="G671" s="1" t="s">
        <v>1372</v>
      </c>
      <c r="H671" s="3" t="s">
        <v>4508</v>
      </c>
      <c r="I671" s="2">
        <v>4046304278130</v>
      </c>
      <c r="J671" s="21">
        <v>42.5</v>
      </c>
      <c r="L671" s="63">
        <f t="shared" si="65"/>
        <v>102</v>
      </c>
      <c r="M671" t="s">
        <v>52</v>
      </c>
      <c r="P671" s="15">
        <f t="shared" si="70"/>
        <v>66.3</v>
      </c>
      <c r="Q671" s="5">
        <f t="shared" si="67"/>
        <v>0</v>
      </c>
      <c r="R671" s="21">
        <f t="shared" si="68"/>
        <v>23.799999999999997</v>
      </c>
    </row>
    <row r="672" spans="1:18" x14ac:dyDescent="0.25">
      <c r="A672" t="s">
        <v>4586</v>
      </c>
      <c r="B672" s="3" t="s">
        <v>1377</v>
      </c>
      <c r="C672" t="s">
        <v>1378</v>
      </c>
      <c r="D672" t="str">
        <f t="shared" si="69"/>
        <v>100% Virgin wool (organic), vanutatud vill</v>
      </c>
      <c r="E672" t="str">
        <f t="shared" si="66"/>
        <v>lava grey mélange  (096E )</v>
      </c>
      <c r="F672" s="1" t="s">
        <v>1371</v>
      </c>
      <c r="G672" s="1" t="s">
        <v>1372</v>
      </c>
      <c r="H672" s="3" t="s">
        <v>4509</v>
      </c>
      <c r="I672" s="2">
        <v>4046304278147</v>
      </c>
      <c r="J672" s="21">
        <v>43.5</v>
      </c>
      <c r="L672" s="63">
        <f t="shared" si="65"/>
        <v>104.4</v>
      </c>
      <c r="M672" t="s">
        <v>52</v>
      </c>
      <c r="P672" s="15">
        <f t="shared" si="70"/>
        <v>67.86</v>
      </c>
      <c r="Q672" s="5">
        <f t="shared" si="67"/>
        <v>0</v>
      </c>
      <c r="R672" s="21">
        <f t="shared" si="68"/>
        <v>24.36</v>
      </c>
    </row>
    <row r="673" spans="1:18" x14ac:dyDescent="0.25">
      <c r="A673" t="s">
        <v>4588</v>
      </c>
      <c r="B673" s="3" t="s">
        <v>1379</v>
      </c>
      <c r="C673" t="s">
        <v>1380</v>
      </c>
      <c r="D673" t="str">
        <f t="shared" si="69"/>
        <v>100% Virgin wool (organic), vanutatud vill</v>
      </c>
      <c r="E673" t="str">
        <f t="shared" si="66"/>
        <v>jade mélange  (032E )</v>
      </c>
      <c r="F673" s="1" t="s">
        <v>1341</v>
      </c>
      <c r="G673" s="1" t="s">
        <v>1342</v>
      </c>
      <c r="H673" s="3" t="s">
        <v>4517</v>
      </c>
      <c r="I673" s="2">
        <v>4046304278185</v>
      </c>
      <c r="J673" s="21">
        <v>39</v>
      </c>
      <c r="L673" s="63">
        <f t="shared" si="65"/>
        <v>93.600000000000009</v>
      </c>
      <c r="M673" t="s">
        <v>52</v>
      </c>
      <c r="P673" s="15">
        <f t="shared" si="70"/>
        <v>60.840000000000011</v>
      </c>
      <c r="Q673" s="5">
        <f t="shared" si="67"/>
        <v>0</v>
      </c>
      <c r="R673" s="21">
        <f t="shared" si="68"/>
        <v>21.840000000000011</v>
      </c>
    </row>
    <row r="674" spans="1:18" x14ac:dyDescent="0.25">
      <c r="A674" t="s">
        <v>4588</v>
      </c>
      <c r="B674" s="3" t="s">
        <v>1381</v>
      </c>
      <c r="C674" t="s">
        <v>1382</v>
      </c>
      <c r="D674" t="str">
        <f t="shared" si="69"/>
        <v>100% Virgin wool (organic), vanutatud vill</v>
      </c>
      <c r="E674" t="str">
        <f t="shared" si="66"/>
        <v>jade mélange  (032E )</v>
      </c>
      <c r="F674" s="1" t="s">
        <v>1341</v>
      </c>
      <c r="G674" s="1" t="s">
        <v>1342</v>
      </c>
      <c r="H674" s="3" t="s">
        <v>4514</v>
      </c>
      <c r="I674" s="2">
        <v>4046304278154</v>
      </c>
      <c r="J674" s="21">
        <v>29.1</v>
      </c>
      <c r="L674" s="63">
        <f t="shared" si="65"/>
        <v>69.849999999999994</v>
      </c>
      <c r="M674" t="s">
        <v>52</v>
      </c>
      <c r="P674" s="15">
        <f t="shared" si="70"/>
        <v>45.402499999999996</v>
      </c>
      <c r="Q674" s="5">
        <f t="shared" si="67"/>
        <v>0</v>
      </c>
      <c r="R674" s="21">
        <f t="shared" si="68"/>
        <v>16.302499999999995</v>
      </c>
    </row>
    <row r="675" spans="1:18" x14ac:dyDescent="0.25">
      <c r="A675" t="s">
        <v>4588</v>
      </c>
      <c r="B675" s="3" t="s">
        <v>1383</v>
      </c>
      <c r="C675" t="s">
        <v>1384</v>
      </c>
      <c r="D675" t="str">
        <f t="shared" si="69"/>
        <v>100% Virgin wool (organic), vanutatud vill</v>
      </c>
      <c r="E675" t="str">
        <f t="shared" si="66"/>
        <v>jade mélange  (032E )</v>
      </c>
      <c r="F675" s="1" t="s">
        <v>1341</v>
      </c>
      <c r="G675" s="1" t="s">
        <v>1342</v>
      </c>
      <c r="H675" s="3" t="s">
        <v>4515</v>
      </c>
      <c r="I675" s="2">
        <v>4046304278161</v>
      </c>
      <c r="J675" s="21">
        <v>32.4</v>
      </c>
      <c r="L675" s="63">
        <f t="shared" si="65"/>
        <v>77.75</v>
      </c>
      <c r="M675" t="s">
        <v>52</v>
      </c>
      <c r="P675" s="15">
        <f t="shared" si="70"/>
        <v>50.537500000000001</v>
      </c>
      <c r="Q675" s="5">
        <f t="shared" si="67"/>
        <v>0</v>
      </c>
      <c r="R675" s="21">
        <f t="shared" si="68"/>
        <v>18.137500000000003</v>
      </c>
    </row>
    <row r="676" spans="1:18" x14ac:dyDescent="0.25">
      <c r="A676" t="s">
        <v>4588</v>
      </c>
      <c r="B676" s="3" t="s">
        <v>1385</v>
      </c>
      <c r="C676" t="s">
        <v>1386</v>
      </c>
      <c r="D676" t="str">
        <f t="shared" si="69"/>
        <v>100% Virgin wool (organic), vanutatud vill</v>
      </c>
      <c r="E676" t="str">
        <f t="shared" si="66"/>
        <v>jade mélange  (032E )</v>
      </c>
      <c r="F676" s="1" t="s">
        <v>1341</v>
      </c>
      <c r="G676" s="1" t="s">
        <v>1342</v>
      </c>
      <c r="H676" s="3" t="s">
        <v>4516</v>
      </c>
      <c r="I676" s="2">
        <v>4046304278178</v>
      </c>
      <c r="J676" s="21">
        <v>35.700000000000003</v>
      </c>
      <c r="L676" s="63">
        <f t="shared" si="65"/>
        <v>85.7</v>
      </c>
      <c r="M676" t="s">
        <v>52</v>
      </c>
      <c r="P676" s="15">
        <f t="shared" si="70"/>
        <v>55.705000000000005</v>
      </c>
      <c r="Q676" s="5">
        <f t="shared" si="67"/>
        <v>0</v>
      </c>
      <c r="R676" s="21">
        <f t="shared" si="68"/>
        <v>20.005000000000003</v>
      </c>
    </row>
    <row r="677" spans="1:18" x14ac:dyDescent="0.25">
      <c r="A677" t="s">
        <v>4588</v>
      </c>
      <c r="B677" s="3" t="s">
        <v>1387</v>
      </c>
      <c r="C677" t="s">
        <v>1388</v>
      </c>
      <c r="D677" t="str">
        <f t="shared" si="69"/>
        <v>100% Virgin wool (organic), vanutatud vill</v>
      </c>
      <c r="E677" t="str">
        <f t="shared" si="66"/>
        <v>pacific mélange  (035E )</v>
      </c>
      <c r="F677" s="1" t="s">
        <v>1351</v>
      </c>
      <c r="G677" s="1" t="s">
        <v>1352</v>
      </c>
      <c r="H677" s="3" t="s">
        <v>4517</v>
      </c>
      <c r="I677" s="2">
        <v>4046304303788</v>
      </c>
      <c r="J677" s="21">
        <v>39</v>
      </c>
      <c r="L677" s="63">
        <f t="shared" si="65"/>
        <v>93.600000000000009</v>
      </c>
      <c r="M677" t="s">
        <v>52</v>
      </c>
      <c r="P677" s="15">
        <f t="shared" si="70"/>
        <v>60.840000000000011</v>
      </c>
      <c r="Q677" s="5">
        <f t="shared" si="67"/>
        <v>0</v>
      </c>
      <c r="R677" s="21">
        <f t="shared" si="68"/>
        <v>21.840000000000011</v>
      </c>
    </row>
    <row r="678" spans="1:18" x14ac:dyDescent="0.25">
      <c r="A678" t="s">
        <v>4588</v>
      </c>
      <c r="B678" s="3" t="s">
        <v>1389</v>
      </c>
      <c r="C678" t="s">
        <v>1390</v>
      </c>
      <c r="D678" t="str">
        <f t="shared" si="69"/>
        <v>100% Virgin wool (organic), vanutatud vill</v>
      </c>
      <c r="E678" t="str">
        <f t="shared" si="66"/>
        <v>pacific mélange  (035E )</v>
      </c>
      <c r="F678" s="1" t="s">
        <v>1351</v>
      </c>
      <c r="G678" s="1" t="s">
        <v>1352</v>
      </c>
      <c r="H678" s="3" t="s">
        <v>4514</v>
      </c>
      <c r="I678" s="2">
        <v>4046304303757</v>
      </c>
      <c r="J678" s="21">
        <v>29.1</v>
      </c>
      <c r="L678" s="63">
        <f t="shared" si="65"/>
        <v>69.849999999999994</v>
      </c>
      <c r="M678" t="s">
        <v>52</v>
      </c>
      <c r="P678" s="15">
        <f t="shared" si="70"/>
        <v>45.402499999999996</v>
      </c>
      <c r="Q678" s="5">
        <f t="shared" si="67"/>
        <v>0</v>
      </c>
      <c r="R678" s="21">
        <f t="shared" si="68"/>
        <v>16.302499999999995</v>
      </c>
    </row>
    <row r="679" spans="1:18" x14ac:dyDescent="0.25">
      <c r="A679" t="s">
        <v>4588</v>
      </c>
      <c r="B679" s="3" t="s">
        <v>1391</v>
      </c>
      <c r="C679" t="s">
        <v>1392</v>
      </c>
      <c r="D679" t="str">
        <f t="shared" si="69"/>
        <v>100% Virgin wool (organic), vanutatud vill</v>
      </c>
      <c r="E679" t="str">
        <f t="shared" si="66"/>
        <v>pacific mélange  (035E )</v>
      </c>
      <c r="F679" s="1" t="s">
        <v>1351</v>
      </c>
      <c r="G679" s="1" t="s">
        <v>1352</v>
      </c>
      <c r="H679" s="3" t="s">
        <v>4515</v>
      </c>
      <c r="I679" s="2">
        <v>4046304303764</v>
      </c>
      <c r="J679" s="21">
        <v>32.4</v>
      </c>
      <c r="L679" s="63">
        <f t="shared" si="65"/>
        <v>77.75</v>
      </c>
      <c r="M679" t="s">
        <v>52</v>
      </c>
      <c r="P679" s="15">
        <f t="shared" si="70"/>
        <v>50.537500000000001</v>
      </c>
      <c r="Q679" s="5">
        <f t="shared" si="67"/>
        <v>0</v>
      </c>
      <c r="R679" s="21">
        <f t="shared" si="68"/>
        <v>18.137500000000003</v>
      </c>
    </row>
    <row r="680" spans="1:18" x14ac:dyDescent="0.25">
      <c r="A680" t="s">
        <v>4588</v>
      </c>
      <c r="B680" s="3" t="s">
        <v>1393</v>
      </c>
      <c r="C680" t="s">
        <v>1394</v>
      </c>
      <c r="D680" t="str">
        <f t="shared" si="69"/>
        <v>100% Virgin wool (organic), vanutatud vill</v>
      </c>
      <c r="E680" t="str">
        <f t="shared" si="66"/>
        <v>pacific mélange  (035E )</v>
      </c>
      <c r="F680" s="1" t="s">
        <v>1351</v>
      </c>
      <c r="G680" s="1" t="s">
        <v>1352</v>
      </c>
      <c r="H680" s="3" t="s">
        <v>4516</v>
      </c>
      <c r="I680" s="2">
        <v>4046304303771</v>
      </c>
      <c r="J680" s="21">
        <v>35.700000000000003</v>
      </c>
      <c r="L680" s="63">
        <f t="shared" si="65"/>
        <v>85.7</v>
      </c>
      <c r="M680" t="s">
        <v>52</v>
      </c>
      <c r="P680" s="15">
        <f t="shared" si="70"/>
        <v>55.705000000000005</v>
      </c>
      <c r="Q680" s="5">
        <f t="shared" si="67"/>
        <v>0</v>
      </c>
      <c r="R680" s="21">
        <f t="shared" si="68"/>
        <v>20.005000000000003</v>
      </c>
    </row>
    <row r="681" spans="1:18" x14ac:dyDescent="0.25">
      <c r="A681" t="s">
        <v>4588</v>
      </c>
      <c r="B681" s="3" t="s">
        <v>1395</v>
      </c>
      <c r="C681" t="s">
        <v>1396</v>
      </c>
      <c r="D681" t="str">
        <f t="shared" si="69"/>
        <v>100% Virgin wool (organic), vanutatud vill</v>
      </c>
      <c r="E681" t="str">
        <f t="shared" si="66"/>
        <v>magma mélange  (072E )</v>
      </c>
      <c r="F681" s="1" t="s">
        <v>1361</v>
      </c>
      <c r="G681" s="1" t="s">
        <v>1362</v>
      </c>
      <c r="H681" s="3" t="s">
        <v>4517</v>
      </c>
      <c r="I681" s="2">
        <v>4046304278222</v>
      </c>
      <c r="J681" s="21">
        <v>39</v>
      </c>
      <c r="L681" s="63">
        <f t="shared" si="65"/>
        <v>93.600000000000009</v>
      </c>
      <c r="M681" t="s">
        <v>52</v>
      </c>
      <c r="P681" s="15">
        <f t="shared" si="70"/>
        <v>60.840000000000011</v>
      </c>
      <c r="Q681" s="5">
        <f t="shared" si="67"/>
        <v>0</v>
      </c>
      <c r="R681" s="21">
        <f t="shared" si="68"/>
        <v>21.840000000000011</v>
      </c>
    </row>
    <row r="682" spans="1:18" x14ac:dyDescent="0.25">
      <c r="A682" t="s">
        <v>4588</v>
      </c>
      <c r="B682" s="3" t="s">
        <v>1397</v>
      </c>
      <c r="C682" t="s">
        <v>1398</v>
      </c>
      <c r="D682" t="str">
        <f t="shared" si="69"/>
        <v>100% Virgin wool (organic), vanutatud vill</v>
      </c>
      <c r="E682" t="str">
        <f t="shared" si="66"/>
        <v>magma mélange  (072E )</v>
      </c>
      <c r="F682" s="1" t="s">
        <v>1361</v>
      </c>
      <c r="G682" s="1" t="s">
        <v>1362</v>
      </c>
      <c r="H682" s="3" t="s">
        <v>4514</v>
      </c>
      <c r="I682" s="2">
        <v>4046304278192</v>
      </c>
      <c r="J682" s="21">
        <v>29.1</v>
      </c>
      <c r="L682" s="63">
        <f t="shared" si="65"/>
        <v>69.849999999999994</v>
      </c>
      <c r="M682" t="s">
        <v>52</v>
      </c>
      <c r="P682" s="15">
        <f t="shared" si="70"/>
        <v>45.402499999999996</v>
      </c>
      <c r="Q682" s="5">
        <f t="shared" si="67"/>
        <v>0</v>
      </c>
      <c r="R682" s="21">
        <f t="shared" si="68"/>
        <v>16.302499999999995</v>
      </c>
    </row>
    <row r="683" spans="1:18" x14ac:dyDescent="0.25">
      <c r="A683" t="s">
        <v>4588</v>
      </c>
      <c r="B683" s="3" t="s">
        <v>1399</v>
      </c>
      <c r="C683" t="s">
        <v>1400</v>
      </c>
      <c r="D683" t="str">
        <f t="shared" si="69"/>
        <v>100% Virgin wool (organic), vanutatud vill</v>
      </c>
      <c r="E683" t="str">
        <f t="shared" si="66"/>
        <v>magma mélange  (072E )</v>
      </c>
      <c r="F683" s="1" t="s">
        <v>1361</v>
      </c>
      <c r="G683" s="1" t="s">
        <v>1362</v>
      </c>
      <c r="H683" s="3" t="s">
        <v>4515</v>
      </c>
      <c r="I683" s="2">
        <v>4046304278208</v>
      </c>
      <c r="J683" s="21">
        <v>32.4</v>
      </c>
      <c r="L683" s="63">
        <f t="shared" si="65"/>
        <v>77.75</v>
      </c>
      <c r="M683" t="s">
        <v>52</v>
      </c>
      <c r="P683" s="15">
        <f t="shared" si="70"/>
        <v>50.537500000000001</v>
      </c>
      <c r="Q683" s="5">
        <f t="shared" si="67"/>
        <v>0</v>
      </c>
      <c r="R683" s="21">
        <f t="shared" si="68"/>
        <v>18.137500000000003</v>
      </c>
    </row>
    <row r="684" spans="1:18" x14ac:dyDescent="0.25">
      <c r="A684" t="s">
        <v>4588</v>
      </c>
      <c r="B684" s="3" t="s">
        <v>1401</v>
      </c>
      <c r="C684" t="s">
        <v>1402</v>
      </c>
      <c r="D684" t="str">
        <f t="shared" si="69"/>
        <v>100% Virgin wool (organic), vanutatud vill</v>
      </c>
      <c r="E684" t="str">
        <f t="shared" si="66"/>
        <v>magma mélange  (072E )</v>
      </c>
      <c r="F684" s="1" t="s">
        <v>1361</v>
      </c>
      <c r="G684" s="1" t="s">
        <v>1362</v>
      </c>
      <c r="H684" s="3" t="s">
        <v>4516</v>
      </c>
      <c r="I684" s="2">
        <v>4046304278215</v>
      </c>
      <c r="J684" s="21">
        <v>35.700000000000003</v>
      </c>
      <c r="L684" s="63">
        <f t="shared" si="65"/>
        <v>85.7</v>
      </c>
      <c r="M684" t="s">
        <v>52</v>
      </c>
      <c r="P684" s="15">
        <f t="shared" si="70"/>
        <v>55.705000000000005</v>
      </c>
      <c r="Q684" s="5">
        <f t="shared" si="67"/>
        <v>0</v>
      </c>
      <c r="R684" s="21">
        <f t="shared" si="68"/>
        <v>20.005000000000003</v>
      </c>
    </row>
    <row r="685" spans="1:18" x14ac:dyDescent="0.25">
      <c r="A685" t="s">
        <v>4588</v>
      </c>
      <c r="B685" s="3" t="s">
        <v>1403</v>
      </c>
      <c r="C685" t="s">
        <v>1404</v>
      </c>
      <c r="D685" t="str">
        <f t="shared" si="69"/>
        <v>100% Virgin wool (organic), vanutatud vill</v>
      </c>
      <c r="E685" t="str">
        <f t="shared" si="66"/>
        <v>lava grey mélange  (096E )</v>
      </c>
      <c r="F685" s="1" t="s">
        <v>1371</v>
      </c>
      <c r="G685" s="1" t="s">
        <v>1372</v>
      </c>
      <c r="H685" s="3" t="s">
        <v>4517</v>
      </c>
      <c r="I685" s="2">
        <v>4046304278260</v>
      </c>
      <c r="J685" s="21">
        <v>39</v>
      </c>
      <c r="L685" s="63">
        <f t="shared" si="65"/>
        <v>93.600000000000009</v>
      </c>
      <c r="M685" t="s">
        <v>52</v>
      </c>
      <c r="P685" s="15">
        <f t="shared" si="70"/>
        <v>60.840000000000011</v>
      </c>
      <c r="Q685" s="5">
        <f t="shared" si="67"/>
        <v>0</v>
      </c>
      <c r="R685" s="21">
        <f t="shared" si="68"/>
        <v>21.840000000000011</v>
      </c>
    </row>
    <row r="686" spans="1:18" x14ac:dyDescent="0.25">
      <c r="A686" t="s">
        <v>4588</v>
      </c>
      <c r="B686" s="3" t="s">
        <v>1405</v>
      </c>
      <c r="C686" t="s">
        <v>1406</v>
      </c>
      <c r="D686" t="str">
        <f t="shared" si="69"/>
        <v>100% Virgin wool (organic), vanutatud vill</v>
      </c>
      <c r="E686" t="str">
        <f t="shared" si="66"/>
        <v>lava grey mélange  (096E )</v>
      </c>
      <c r="F686" s="1" t="s">
        <v>1371</v>
      </c>
      <c r="G686" s="1" t="s">
        <v>1372</v>
      </c>
      <c r="H686" s="3" t="s">
        <v>4514</v>
      </c>
      <c r="I686" s="2">
        <v>4046304278239</v>
      </c>
      <c r="J686" s="21">
        <v>29.1</v>
      </c>
      <c r="L686" s="63">
        <f t="shared" si="65"/>
        <v>69.849999999999994</v>
      </c>
      <c r="M686" t="s">
        <v>52</v>
      </c>
      <c r="P686" s="15">
        <f t="shared" si="70"/>
        <v>45.402499999999996</v>
      </c>
      <c r="Q686" s="5">
        <f t="shared" si="67"/>
        <v>0</v>
      </c>
      <c r="R686" s="21">
        <f t="shared" si="68"/>
        <v>16.302499999999995</v>
      </c>
    </row>
    <row r="687" spans="1:18" x14ac:dyDescent="0.25">
      <c r="A687" t="s">
        <v>4588</v>
      </c>
      <c r="B687" s="3" t="s">
        <v>1407</v>
      </c>
      <c r="C687" t="s">
        <v>1408</v>
      </c>
      <c r="D687" t="str">
        <f t="shared" si="69"/>
        <v>100% Virgin wool (organic), vanutatud vill</v>
      </c>
      <c r="E687" t="str">
        <f t="shared" si="66"/>
        <v>lava grey mélange  (096E )</v>
      </c>
      <c r="F687" s="1" t="s">
        <v>1371</v>
      </c>
      <c r="G687" s="1" t="s">
        <v>1372</v>
      </c>
      <c r="H687" s="3" t="s">
        <v>4515</v>
      </c>
      <c r="I687" s="2">
        <v>4046304278246</v>
      </c>
      <c r="J687" s="21">
        <v>32.4</v>
      </c>
      <c r="L687" s="63">
        <f t="shared" si="65"/>
        <v>77.75</v>
      </c>
      <c r="M687" t="s">
        <v>52</v>
      </c>
      <c r="P687" s="15">
        <f t="shared" si="70"/>
        <v>50.537500000000001</v>
      </c>
      <c r="Q687" s="5">
        <f t="shared" si="67"/>
        <v>0</v>
      </c>
      <c r="R687" s="21">
        <f t="shared" si="68"/>
        <v>18.137500000000003</v>
      </c>
    </row>
    <row r="688" spans="1:18" x14ac:dyDescent="0.25">
      <c r="A688" t="s">
        <v>4588</v>
      </c>
      <c r="B688" s="3" t="s">
        <v>1409</v>
      </c>
      <c r="C688" t="s">
        <v>1410</v>
      </c>
      <c r="D688" t="str">
        <f t="shared" si="69"/>
        <v>100% Virgin wool (organic), vanutatud vill</v>
      </c>
      <c r="E688" t="str">
        <f t="shared" si="66"/>
        <v>lava grey mélange  (096E )</v>
      </c>
      <c r="F688" s="1" t="s">
        <v>1371</v>
      </c>
      <c r="G688" s="1" t="s">
        <v>1372</v>
      </c>
      <c r="H688" s="3" t="s">
        <v>4516</v>
      </c>
      <c r="I688" s="2">
        <v>4046304278253</v>
      </c>
      <c r="J688" s="21">
        <v>35.700000000000003</v>
      </c>
      <c r="L688" s="63">
        <f t="shared" si="65"/>
        <v>85.7</v>
      </c>
      <c r="M688" t="s">
        <v>52</v>
      </c>
      <c r="P688" s="15">
        <f t="shared" si="70"/>
        <v>55.705000000000005</v>
      </c>
      <c r="Q688" s="5">
        <f t="shared" si="67"/>
        <v>0</v>
      </c>
      <c r="R688" s="21">
        <f t="shared" si="68"/>
        <v>20.005000000000003</v>
      </c>
    </row>
    <row r="689" spans="1:18" x14ac:dyDescent="0.25">
      <c r="A689" t="s">
        <v>4587</v>
      </c>
      <c r="B689" s="3" t="s">
        <v>1411</v>
      </c>
      <c r="C689" t="s">
        <v>1412</v>
      </c>
      <c r="D689" t="str">
        <f t="shared" si="69"/>
        <v>100% Virgin wool (organic), vanutatud vill</v>
      </c>
      <c r="E689" t="str">
        <f t="shared" si="66"/>
        <v>jade mélange  (032E )</v>
      </c>
      <c r="F689" s="1" t="s">
        <v>1341</v>
      </c>
      <c r="G689" s="1" t="s">
        <v>1342</v>
      </c>
      <c r="H689" s="3">
        <v>44</v>
      </c>
      <c r="I689" s="2">
        <v>4046304278277</v>
      </c>
      <c r="J689" s="21">
        <v>99.9</v>
      </c>
      <c r="L689" s="63">
        <f t="shared" si="65"/>
        <v>239.75</v>
      </c>
      <c r="M689" t="s">
        <v>52</v>
      </c>
      <c r="P689" s="15">
        <f t="shared" si="70"/>
        <v>155.83750000000001</v>
      </c>
      <c r="Q689" s="5">
        <f t="shared" si="67"/>
        <v>0</v>
      </c>
      <c r="R689" s="21">
        <f t="shared" si="68"/>
        <v>55.9375</v>
      </c>
    </row>
    <row r="690" spans="1:18" x14ac:dyDescent="0.25">
      <c r="A690" t="s">
        <v>4587</v>
      </c>
      <c r="B690" s="3" t="s">
        <v>1413</v>
      </c>
      <c r="C690" t="s">
        <v>1414</v>
      </c>
      <c r="D690" t="str">
        <f t="shared" si="69"/>
        <v>100% Virgin wool (organic), vanutatud vill</v>
      </c>
      <c r="E690" t="str">
        <f t="shared" si="66"/>
        <v>jade mélange  (032E )</v>
      </c>
      <c r="F690" s="1" t="s">
        <v>1341</v>
      </c>
      <c r="G690" s="1" t="s">
        <v>1342</v>
      </c>
      <c r="H690" s="3" t="s">
        <v>4509</v>
      </c>
      <c r="I690" s="2">
        <v>4046304278284</v>
      </c>
      <c r="J690" s="21">
        <v>103.9</v>
      </c>
      <c r="L690" s="63">
        <f t="shared" si="65"/>
        <v>249.35</v>
      </c>
      <c r="M690" t="s">
        <v>52</v>
      </c>
      <c r="P690" s="15">
        <f t="shared" si="70"/>
        <v>162.07750000000001</v>
      </c>
      <c r="Q690" s="5">
        <f t="shared" si="67"/>
        <v>0</v>
      </c>
      <c r="R690" s="21">
        <f t="shared" si="68"/>
        <v>58.177500000000009</v>
      </c>
    </row>
    <row r="691" spans="1:18" x14ac:dyDescent="0.25">
      <c r="A691" t="s">
        <v>4587</v>
      </c>
      <c r="B691" s="3" t="s">
        <v>1415</v>
      </c>
      <c r="C691" t="s">
        <v>1416</v>
      </c>
      <c r="D691" t="str">
        <f t="shared" si="69"/>
        <v>100% Virgin wool (organic), vanutatud vill</v>
      </c>
      <c r="E691" t="str">
        <f t="shared" si="66"/>
        <v>jade mélange  (032E )</v>
      </c>
      <c r="F691" s="1" t="s">
        <v>1341</v>
      </c>
      <c r="G691" s="1" t="s">
        <v>1342</v>
      </c>
      <c r="H691" s="3" t="s">
        <v>4510</v>
      </c>
      <c r="I691" s="2">
        <v>4046304278291</v>
      </c>
      <c r="J691" s="21">
        <v>109.9</v>
      </c>
      <c r="L691" s="63">
        <f t="shared" si="65"/>
        <v>263.75</v>
      </c>
      <c r="M691" t="s">
        <v>52</v>
      </c>
      <c r="P691" s="15">
        <f t="shared" si="70"/>
        <v>171.4375</v>
      </c>
      <c r="Q691" s="5">
        <f t="shared" si="67"/>
        <v>0</v>
      </c>
      <c r="R691" s="21">
        <f t="shared" si="68"/>
        <v>61.537499999999994</v>
      </c>
    </row>
    <row r="692" spans="1:18" x14ac:dyDescent="0.25">
      <c r="A692" t="s">
        <v>4587</v>
      </c>
      <c r="B692" s="3" t="s">
        <v>1417</v>
      </c>
      <c r="C692" t="s">
        <v>1418</v>
      </c>
      <c r="D692" t="str">
        <f t="shared" si="69"/>
        <v>100% Virgin wool (organic), vanutatud vill</v>
      </c>
      <c r="E692" t="str">
        <f t="shared" si="66"/>
        <v>jade mélange  (032E )</v>
      </c>
      <c r="F692" s="1" t="s">
        <v>1341</v>
      </c>
      <c r="G692" s="1" t="s">
        <v>1342</v>
      </c>
      <c r="H692" s="3" t="s">
        <v>4511</v>
      </c>
      <c r="I692" s="2">
        <v>4046304278307</v>
      </c>
      <c r="J692" s="21">
        <v>114.9</v>
      </c>
      <c r="L692" s="63">
        <f t="shared" si="65"/>
        <v>275.75</v>
      </c>
      <c r="M692" t="s">
        <v>52</v>
      </c>
      <c r="P692" s="15">
        <f t="shared" si="70"/>
        <v>179.23750000000001</v>
      </c>
      <c r="Q692" s="5">
        <f t="shared" si="67"/>
        <v>0</v>
      </c>
      <c r="R692" s="21">
        <f t="shared" si="68"/>
        <v>64.337500000000006</v>
      </c>
    </row>
    <row r="693" spans="1:18" x14ac:dyDescent="0.25">
      <c r="A693" t="s">
        <v>4587</v>
      </c>
      <c r="B693" s="3" t="s">
        <v>1419</v>
      </c>
      <c r="C693" t="s">
        <v>1420</v>
      </c>
      <c r="D693" t="str">
        <f t="shared" si="69"/>
        <v>100% Virgin wool (organic), vanutatud vill</v>
      </c>
      <c r="E693" t="str">
        <f t="shared" si="66"/>
        <v>pacific mélange  (035E )</v>
      </c>
      <c r="F693" s="1" t="s">
        <v>1351</v>
      </c>
      <c r="G693" s="1" t="s">
        <v>1352</v>
      </c>
      <c r="H693" s="3">
        <v>44</v>
      </c>
      <c r="I693" s="2">
        <v>4046304303795</v>
      </c>
      <c r="J693" s="21">
        <v>99.9</v>
      </c>
      <c r="L693" s="63">
        <f t="shared" si="65"/>
        <v>239.75</v>
      </c>
      <c r="M693" t="s">
        <v>52</v>
      </c>
      <c r="P693" s="15">
        <f t="shared" si="70"/>
        <v>155.83750000000001</v>
      </c>
      <c r="Q693" s="5">
        <f t="shared" si="67"/>
        <v>0</v>
      </c>
      <c r="R693" s="21">
        <f t="shared" si="68"/>
        <v>55.9375</v>
      </c>
    </row>
    <row r="694" spans="1:18" x14ac:dyDescent="0.25">
      <c r="A694" t="s">
        <v>4587</v>
      </c>
      <c r="B694" s="3" t="s">
        <v>1421</v>
      </c>
      <c r="C694" t="s">
        <v>1422</v>
      </c>
      <c r="D694" t="str">
        <f t="shared" si="69"/>
        <v>100% Virgin wool (organic), vanutatud vill</v>
      </c>
      <c r="E694" t="str">
        <f t="shared" si="66"/>
        <v>pacific mélange  (035E )</v>
      </c>
      <c r="F694" s="1" t="s">
        <v>1351</v>
      </c>
      <c r="G694" s="1" t="s">
        <v>1352</v>
      </c>
      <c r="H694" s="3" t="s">
        <v>4509</v>
      </c>
      <c r="I694" s="2">
        <v>4046304303801</v>
      </c>
      <c r="J694" s="21">
        <v>103.9</v>
      </c>
      <c r="L694" s="63">
        <f t="shared" si="65"/>
        <v>249.35</v>
      </c>
      <c r="M694" t="s">
        <v>52</v>
      </c>
      <c r="P694" s="15">
        <f t="shared" si="70"/>
        <v>162.07750000000001</v>
      </c>
      <c r="Q694" s="5">
        <f t="shared" si="67"/>
        <v>0</v>
      </c>
      <c r="R694" s="21">
        <f t="shared" si="68"/>
        <v>58.177500000000009</v>
      </c>
    </row>
    <row r="695" spans="1:18" x14ac:dyDescent="0.25">
      <c r="A695" t="s">
        <v>4587</v>
      </c>
      <c r="B695" s="3" t="s">
        <v>1423</v>
      </c>
      <c r="C695" t="s">
        <v>1424</v>
      </c>
      <c r="D695" t="str">
        <f t="shared" si="69"/>
        <v>100% Virgin wool (organic), vanutatud vill</v>
      </c>
      <c r="E695" t="str">
        <f t="shared" si="66"/>
        <v>pacific mélange  (035E )</v>
      </c>
      <c r="F695" s="1" t="s">
        <v>1351</v>
      </c>
      <c r="G695" s="1" t="s">
        <v>1352</v>
      </c>
      <c r="H695" s="3" t="s">
        <v>4510</v>
      </c>
      <c r="I695" s="2">
        <v>4046304303818</v>
      </c>
      <c r="J695" s="21">
        <v>109.9</v>
      </c>
      <c r="L695" s="63">
        <f t="shared" si="65"/>
        <v>263.75</v>
      </c>
      <c r="M695" t="s">
        <v>52</v>
      </c>
      <c r="P695" s="15">
        <f t="shared" si="70"/>
        <v>171.4375</v>
      </c>
      <c r="Q695" s="5">
        <f t="shared" si="67"/>
        <v>0</v>
      </c>
      <c r="R695" s="21">
        <f t="shared" si="68"/>
        <v>61.537499999999994</v>
      </c>
    </row>
    <row r="696" spans="1:18" x14ac:dyDescent="0.25">
      <c r="A696" t="s">
        <v>4587</v>
      </c>
      <c r="B696" s="3" t="s">
        <v>1425</v>
      </c>
      <c r="C696" t="s">
        <v>1426</v>
      </c>
      <c r="D696" t="str">
        <f t="shared" si="69"/>
        <v>100% Virgin wool (organic), vanutatud vill</v>
      </c>
      <c r="E696" t="str">
        <f t="shared" si="66"/>
        <v>pacific mélange  (035E )</v>
      </c>
      <c r="F696" s="1" t="s">
        <v>1351</v>
      </c>
      <c r="G696" s="1" t="s">
        <v>1352</v>
      </c>
      <c r="H696" s="3" t="s">
        <v>4511</v>
      </c>
      <c r="I696" s="2">
        <v>4046304303825</v>
      </c>
      <c r="J696" s="21">
        <v>114.9</v>
      </c>
      <c r="L696" s="63">
        <f t="shared" si="65"/>
        <v>275.75</v>
      </c>
      <c r="M696" t="s">
        <v>52</v>
      </c>
      <c r="P696" s="15">
        <f t="shared" si="70"/>
        <v>179.23750000000001</v>
      </c>
      <c r="Q696" s="5">
        <f t="shared" si="67"/>
        <v>0</v>
      </c>
      <c r="R696" s="21">
        <f t="shared" si="68"/>
        <v>64.337500000000006</v>
      </c>
    </row>
    <row r="697" spans="1:18" x14ac:dyDescent="0.25">
      <c r="A697" t="s">
        <v>4587</v>
      </c>
      <c r="B697" s="3" t="s">
        <v>1427</v>
      </c>
      <c r="C697" t="s">
        <v>1428</v>
      </c>
      <c r="D697" t="str">
        <f t="shared" si="69"/>
        <v>100% Virgin wool (organic), vanutatud vill</v>
      </c>
      <c r="E697" t="str">
        <f t="shared" si="66"/>
        <v>magma mélange  (072E )</v>
      </c>
      <c r="F697" s="1" t="s">
        <v>1361</v>
      </c>
      <c r="G697" s="1" t="s">
        <v>1362</v>
      </c>
      <c r="H697" s="3">
        <v>44</v>
      </c>
      <c r="I697" s="2">
        <v>4046304278314</v>
      </c>
      <c r="J697" s="21">
        <v>99.9</v>
      </c>
      <c r="L697" s="63">
        <f t="shared" si="65"/>
        <v>239.75</v>
      </c>
      <c r="M697" t="s">
        <v>52</v>
      </c>
      <c r="P697" s="15">
        <f t="shared" si="70"/>
        <v>155.83750000000001</v>
      </c>
      <c r="Q697" s="5">
        <f t="shared" si="67"/>
        <v>0</v>
      </c>
      <c r="R697" s="21">
        <f t="shared" si="68"/>
        <v>55.9375</v>
      </c>
    </row>
    <row r="698" spans="1:18" x14ac:dyDescent="0.25">
      <c r="A698" t="s">
        <v>4587</v>
      </c>
      <c r="B698" s="3" t="s">
        <v>1429</v>
      </c>
      <c r="C698" t="s">
        <v>1430</v>
      </c>
      <c r="D698" t="str">
        <f t="shared" si="69"/>
        <v>100% Virgin wool (organic), vanutatud vill</v>
      </c>
      <c r="E698" t="str">
        <f t="shared" si="66"/>
        <v>magma mélange  (072E )</v>
      </c>
      <c r="F698" s="1" t="s">
        <v>1361</v>
      </c>
      <c r="G698" s="1" t="s">
        <v>1362</v>
      </c>
      <c r="H698" s="3" t="s">
        <v>4509</v>
      </c>
      <c r="I698" s="2">
        <v>4046304278321</v>
      </c>
      <c r="J698" s="21">
        <v>103.9</v>
      </c>
      <c r="L698" s="63">
        <f t="shared" si="65"/>
        <v>249.35</v>
      </c>
      <c r="M698" t="s">
        <v>52</v>
      </c>
      <c r="P698" s="15">
        <f t="shared" si="70"/>
        <v>162.07750000000001</v>
      </c>
      <c r="Q698" s="5">
        <f t="shared" si="67"/>
        <v>0</v>
      </c>
      <c r="R698" s="21">
        <f t="shared" si="68"/>
        <v>58.177500000000009</v>
      </c>
    </row>
    <row r="699" spans="1:18" x14ac:dyDescent="0.25">
      <c r="A699" t="s">
        <v>4587</v>
      </c>
      <c r="B699" s="3" t="s">
        <v>1431</v>
      </c>
      <c r="C699" t="s">
        <v>1432</v>
      </c>
      <c r="D699" t="str">
        <f t="shared" si="69"/>
        <v>100% Virgin wool (organic), vanutatud vill</v>
      </c>
      <c r="E699" t="str">
        <f t="shared" si="66"/>
        <v>magma mélange  (072E )</v>
      </c>
      <c r="F699" s="1" t="s">
        <v>1361</v>
      </c>
      <c r="G699" s="1" t="s">
        <v>1362</v>
      </c>
      <c r="H699" s="3" t="s">
        <v>4510</v>
      </c>
      <c r="I699" s="2">
        <v>4046304278338</v>
      </c>
      <c r="J699" s="21">
        <v>109.9</v>
      </c>
      <c r="L699" s="63">
        <f t="shared" si="65"/>
        <v>263.75</v>
      </c>
      <c r="M699" t="s">
        <v>52</v>
      </c>
      <c r="P699" s="15">
        <f t="shared" si="70"/>
        <v>171.4375</v>
      </c>
      <c r="Q699" s="5">
        <f t="shared" si="67"/>
        <v>0</v>
      </c>
      <c r="R699" s="21">
        <f t="shared" si="68"/>
        <v>61.537499999999994</v>
      </c>
    </row>
    <row r="700" spans="1:18" x14ac:dyDescent="0.25">
      <c r="A700" t="s">
        <v>4587</v>
      </c>
      <c r="B700" s="3" t="s">
        <v>1433</v>
      </c>
      <c r="C700" t="s">
        <v>1434</v>
      </c>
      <c r="D700" t="str">
        <f t="shared" si="69"/>
        <v>100% Virgin wool (organic), vanutatud vill</v>
      </c>
      <c r="E700" t="str">
        <f t="shared" si="66"/>
        <v>magma mélange  (072E )</v>
      </c>
      <c r="F700" s="1" t="s">
        <v>1361</v>
      </c>
      <c r="G700" s="1" t="s">
        <v>1362</v>
      </c>
      <c r="H700" s="3" t="s">
        <v>4511</v>
      </c>
      <c r="I700" s="2">
        <v>4046304278345</v>
      </c>
      <c r="J700" s="21">
        <v>114.9</v>
      </c>
      <c r="L700" s="63">
        <f t="shared" si="65"/>
        <v>275.75</v>
      </c>
      <c r="M700" t="s">
        <v>52</v>
      </c>
      <c r="P700" s="15">
        <f t="shared" si="70"/>
        <v>179.23750000000001</v>
      </c>
      <c r="Q700" s="5">
        <f t="shared" si="67"/>
        <v>0</v>
      </c>
      <c r="R700" s="21">
        <f t="shared" si="68"/>
        <v>64.337500000000006</v>
      </c>
    </row>
    <row r="701" spans="1:18" x14ac:dyDescent="0.25">
      <c r="A701" t="s">
        <v>4587</v>
      </c>
      <c r="B701" s="3" t="s">
        <v>1435</v>
      </c>
      <c r="C701" t="s">
        <v>1436</v>
      </c>
      <c r="D701" t="str">
        <f t="shared" si="69"/>
        <v>100% Virgin wool (organic), vanutatud vill</v>
      </c>
      <c r="E701" t="str">
        <f t="shared" si="66"/>
        <v>lava grey mélange  (096E )</v>
      </c>
      <c r="F701" s="1" t="s">
        <v>1371</v>
      </c>
      <c r="G701" s="1" t="s">
        <v>1372</v>
      </c>
      <c r="H701" s="3">
        <v>44</v>
      </c>
      <c r="I701" s="2">
        <v>4046304278352</v>
      </c>
      <c r="J701" s="21">
        <v>99.9</v>
      </c>
      <c r="L701" s="63">
        <f t="shared" si="65"/>
        <v>239.75</v>
      </c>
      <c r="M701" t="s">
        <v>52</v>
      </c>
      <c r="P701" s="15">
        <f t="shared" si="70"/>
        <v>155.83750000000001</v>
      </c>
      <c r="Q701" s="5">
        <f t="shared" si="67"/>
        <v>0</v>
      </c>
      <c r="R701" s="21">
        <f t="shared" si="68"/>
        <v>55.9375</v>
      </c>
    </row>
    <row r="702" spans="1:18" x14ac:dyDescent="0.25">
      <c r="A702" t="s">
        <v>4587</v>
      </c>
      <c r="B702" s="3" t="s">
        <v>1437</v>
      </c>
      <c r="C702" t="s">
        <v>1438</v>
      </c>
      <c r="D702" t="str">
        <f t="shared" si="69"/>
        <v>100% Virgin wool (organic), vanutatud vill</v>
      </c>
      <c r="E702" t="str">
        <f t="shared" si="66"/>
        <v>lava grey mélange  (096E )</v>
      </c>
      <c r="F702" s="1" t="s">
        <v>1371</v>
      </c>
      <c r="G702" s="1" t="s">
        <v>1372</v>
      </c>
      <c r="H702" s="3" t="s">
        <v>4509</v>
      </c>
      <c r="I702" s="2">
        <v>4046304278369</v>
      </c>
      <c r="J702" s="21">
        <v>103.9</v>
      </c>
      <c r="L702" s="63">
        <f t="shared" si="65"/>
        <v>249.35</v>
      </c>
      <c r="M702" t="s">
        <v>52</v>
      </c>
      <c r="P702" s="15">
        <f t="shared" si="70"/>
        <v>162.07750000000001</v>
      </c>
      <c r="Q702" s="5">
        <f t="shared" si="67"/>
        <v>0</v>
      </c>
      <c r="R702" s="21">
        <f t="shared" si="68"/>
        <v>58.177500000000009</v>
      </c>
    </row>
    <row r="703" spans="1:18" x14ac:dyDescent="0.25">
      <c r="A703" t="s">
        <v>4587</v>
      </c>
      <c r="B703" s="3" t="s">
        <v>1439</v>
      </c>
      <c r="C703" t="s">
        <v>1440</v>
      </c>
      <c r="D703" t="str">
        <f t="shared" si="69"/>
        <v>100% Virgin wool (organic), vanutatud vill</v>
      </c>
      <c r="E703" t="str">
        <f t="shared" si="66"/>
        <v>lava grey mélange  (096E )</v>
      </c>
      <c r="F703" s="1" t="s">
        <v>1371</v>
      </c>
      <c r="G703" s="1" t="s">
        <v>1372</v>
      </c>
      <c r="H703" s="3" t="s">
        <v>4510</v>
      </c>
      <c r="I703" s="2">
        <v>4046304278376</v>
      </c>
      <c r="J703" s="21">
        <v>109.9</v>
      </c>
      <c r="L703" s="63">
        <f t="shared" si="65"/>
        <v>263.75</v>
      </c>
      <c r="M703" t="s">
        <v>52</v>
      </c>
      <c r="P703" s="15">
        <f t="shared" si="70"/>
        <v>171.4375</v>
      </c>
      <c r="Q703" s="5">
        <f t="shared" si="67"/>
        <v>0</v>
      </c>
      <c r="R703" s="21">
        <f t="shared" si="68"/>
        <v>61.537499999999994</v>
      </c>
    </row>
    <row r="704" spans="1:18" x14ac:dyDescent="0.25">
      <c r="A704" t="s">
        <v>4587</v>
      </c>
      <c r="B704" s="3" t="s">
        <v>1441</v>
      </c>
      <c r="C704" t="s">
        <v>1442</v>
      </c>
      <c r="D704" t="str">
        <f t="shared" si="69"/>
        <v>100% Virgin wool (organic), vanutatud vill</v>
      </c>
      <c r="E704" t="str">
        <f t="shared" si="66"/>
        <v>lava grey mélange  (096E )</v>
      </c>
      <c r="F704" s="1" t="s">
        <v>1371</v>
      </c>
      <c r="G704" s="1" t="s">
        <v>1372</v>
      </c>
      <c r="H704" s="3" t="s">
        <v>4511</v>
      </c>
      <c r="I704" s="2">
        <v>4046304278383</v>
      </c>
      <c r="J704" s="21">
        <v>114.9</v>
      </c>
      <c r="L704" s="63">
        <f t="shared" si="65"/>
        <v>275.75</v>
      </c>
      <c r="M704" t="s">
        <v>52</v>
      </c>
      <c r="P704" s="15">
        <f t="shared" si="70"/>
        <v>179.23750000000001</v>
      </c>
      <c r="Q704" s="5">
        <f t="shared" si="67"/>
        <v>0</v>
      </c>
      <c r="R704" s="21">
        <f t="shared" si="68"/>
        <v>64.337500000000006</v>
      </c>
    </row>
    <row r="705" spans="1:18" x14ac:dyDescent="0.25">
      <c r="A705" t="s">
        <v>4586</v>
      </c>
      <c r="B705" s="3" t="s">
        <v>1443</v>
      </c>
      <c r="C705" t="s">
        <v>1444</v>
      </c>
      <c r="D705" t="str">
        <f t="shared" si="69"/>
        <v>100% Virgin wool (organic), vanutatud vill</v>
      </c>
      <c r="E705" t="str">
        <f t="shared" si="66"/>
        <v>jade mélange  (032E )</v>
      </c>
      <c r="F705" s="1" t="s">
        <v>1341</v>
      </c>
      <c r="G705" s="1" t="s">
        <v>1342</v>
      </c>
      <c r="H705" s="3" t="s">
        <v>4506</v>
      </c>
      <c r="I705" s="2">
        <v>4046304278390</v>
      </c>
      <c r="J705" s="21">
        <v>105.9</v>
      </c>
      <c r="L705" s="63">
        <f t="shared" si="65"/>
        <v>254.15</v>
      </c>
      <c r="M705" t="s">
        <v>52</v>
      </c>
      <c r="P705" s="15">
        <f t="shared" si="70"/>
        <v>165.19750000000002</v>
      </c>
      <c r="Q705" s="5">
        <f t="shared" si="67"/>
        <v>0</v>
      </c>
      <c r="R705" s="21">
        <f t="shared" si="68"/>
        <v>59.297500000000014</v>
      </c>
    </row>
    <row r="706" spans="1:18" x14ac:dyDescent="0.25">
      <c r="A706" t="s">
        <v>4586</v>
      </c>
      <c r="B706" s="3" t="s">
        <v>1445</v>
      </c>
      <c r="C706" t="s">
        <v>1446</v>
      </c>
      <c r="D706" t="str">
        <f t="shared" si="69"/>
        <v>100% Virgin wool (organic), vanutatud vill</v>
      </c>
      <c r="E706" t="str">
        <f t="shared" si="66"/>
        <v>jade mélange  (032E )</v>
      </c>
      <c r="F706" s="1" t="s">
        <v>1341</v>
      </c>
      <c r="G706" s="1" t="s">
        <v>1342</v>
      </c>
      <c r="H706" s="3" t="s">
        <v>4507</v>
      </c>
      <c r="I706" s="2">
        <v>4046304278406</v>
      </c>
      <c r="J706" s="21">
        <v>111.9</v>
      </c>
      <c r="L706" s="63">
        <f t="shared" si="65"/>
        <v>268.55</v>
      </c>
      <c r="M706" t="s">
        <v>52</v>
      </c>
      <c r="P706" s="15">
        <f t="shared" si="70"/>
        <v>174.5575</v>
      </c>
      <c r="Q706" s="5">
        <f t="shared" si="67"/>
        <v>0</v>
      </c>
      <c r="R706" s="21">
        <f t="shared" si="68"/>
        <v>62.657499999999999</v>
      </c>
    </row>
    <row r="707" spans="1:18" x14ac:dyDescent="0.25">
      <c r="A707" t="s">
        <v>4586</v>
      </c>
      <c r="B707" s="3" t="s">
        <v>1447</v>
      </c>
      <c r="C707" t="s">
        <v>1448</v>
      </c>
      <c r="D707" t="str">
        <f t="shared" si="69"/>
        <v>100% Virgin wool (organic), vanutatud vill</v>
      </c>
      <c r="E707" t="str">
        <f t="shared" si="66"/>
        <v>jade mélange  (032E )</v>
      </c>
      <c r="F707" s="1" t="s">
        <v>1341</v>
      </c>
      <c r="G707" s="1" t="s">
        <v>1342</v>
      </c>
      <c r="H707" s="3" t="s">
        <v>4508</v>
      </c>
      <c r="I707" s="2">
        <v>4046304278413</v>
      </c>
      <c r="J707" s="21">
        <v>116.9</v>
      </c>
      <c r="L707" s="63">
        <f t="shared" si="65"/>
        <v>280.55</v>
      </c>
      <c r="M707" t="s">
        <v>52</v>
      </c>
      <c r="P707" s="15">
        <f t="shared" si="70"/>
        <v>182.35750000000002</v>
      </c>
      <c r="Q707" s="5">
        <f t="shared" si="67"/>
        <v>0</v>
      </c>
      <c r="R707" s="21">
        <f t="shared" si="68"/>
        <v>65.45750000000001</v>
      </c>
    </row>
    <row r="708" spans="1:18" x14ac:dyDescent="0.25">
      <c r="A708" t="s">
        <v>4586</v>
      </c>
      <c r="B708" s="3" t="s">
        <v>1449</v>
      </c>
      <c r="C708" t="s">
        <v>1450</v>
      </c>
      <c r="D708" t="str">
        <f t="shared" si="69"/>
        <v>100% Virgin wool (organic), vanutatud vill</v>
      </c>
      <c r="E708" t="str">
        <f t="shared" si="66"/>
        <v>jade mélange  (032E )</v>
      </c>
      <c r="F708" s="1" t="s">
        <v>1341</v>
      </c>
      <c r="G708" s="1" t="s">
        <v>1342</v>
      </c>
      <c r="H708" s="3" t="s">
        <v>4509</v>
      </c>
      <c r="I708" s="2">
        <v>4046304278420</v>
      </c>
      <c r="J708" s="21">
        <v>123.9</v>
      </c>
      <c r="L708" s="63">
        <f t="shared" si="65"/>
        <v>297.35000000000002</v>
      </c>
      <c r="M708" t="s">
        <v>52</v>
      </c>
      <c r="P708" s="15">
        <f t="shared" si="70"/>
        <v>193.27750000000003</v>
      </c>
      <c r="Q708" s="5">
        <f t="shared" si="67"/>
        <v>0</v>
      </c>
      <c r="R708" s="21">
        <f t="shared" si="68"/>
        <v>69.377500000000026</v>
      </c>
    </row>
    <row r="709" spans="1:18" x14ac:dyDescent="0.25">
      <c r="A709" t="s">
        <v>4586</v>
      </c>
      <c r="B709" s="3" t="s">
        <v>1451</v>
      </c>
      <c r="C709" t="s">
        <v>1452</v>
      </c>
      <c r="D709" t="str">
        <f t="shared" si="69"/>
        <v>100% Virgin wool (organic), vanutatud vill</v>
      </c>
      <c r="E709" t="str">
        <f t="shared" si="66"/>
        <v>pacific mélange  (035E )</v>
      </c>
      <c r="F709" s="1" t="s">
        <v>1351</v>
      </c>
      <c r="G709" s="1" t="s">
        <v>1352</v>
      </c>
      <c r="H709" s="3" t="s">
        <v>4506</v>
      </c>
      <c r="I709" s="2">
        <v>4046304303832</v>
      </c>
      <c r="J709" s="21">
        <v>105.9</v>
      </c>
      <c r="L709" s="63">
        <f t="shared" ref="L709:L772" si="71">ROUND((J709*2.4)/50,3)*50</f>
        <v>254.15</v>
      </c>
      <c r="M709" t="s">
        <v>52</v>
      </c>
      <c r="P709" s="15">
        <f t="shared" si="70"/>
        <v>165.19750000000002</v>
      </c>
      <c r="Q709" s="5">
        <f t="shared" si="67"/>
        <v>0</v>
      </c>
      <c r="R709" s="21">
        <f t="shared" si="68"/>
        <v>59.297500000000014</v>
      </c>
    </row>
    <row r="710" spans="1:18" x14ac:dyDescent="0.25">
      <c r="A710" t="s">
        <v>4586</v>
      </c>
      <c r="B710" s="3" t="s">
        <v>1453</v>
      </c>
      <c r="C710" t="s">
        <v>1454</v>
      </c>
      <c r="D710" t="str">
        <f t="shared" si="69"/>
        <v>100% Virgin wool (organic), vanutatud vill</v>
      </c>
      <c r="E710" t="str">
        <f t="shared" ref="E710:E773" si="72">G710&amp;" "&amp;" (" &amp;F710&amp;" )"</f>
        <v>pacific mélange  (035E )</v>
      </c>
      <c r="F710" s="1" t="s">
        <v>1351</v>
      </c>
      <c r="G710" s="1" t="s">
        <v>1352</v>
      </c>
      <c r="H710" s="3" t="s">
        <v>4507</v>
      </c>
      <c r="I710" s="2">
        <v>4046304303849</v>
      </c>
      <c r="J710" s="21">
        <v>111.9</v>
      </c>
      <c r="L710" s="63">
        <f t="shared" si="71"/>
        <v>268.55</v>
      </c>
      <c r="M710" t="s">
        <v>52</v>
      </c>
      <c r="P710" s="15">
        <f t="shared" si="70"/>
        <v>174.5575</v>
      </c>
      <c r="Q710" s="5">
        <f t="shared" ref="Q710:Q773" si="73">K710*P710</f>
        <v>0</v>
      </c>
      <c r="R710" s="21">
        <f t="shared" ref="R710:R773" si="74">P710-J710</f>
        <v>62.657499999999999</v>
      </c>
    </row>
    <row r="711" spans="1:18" x14ac:dyDescent="0.25">
      <c r="A711" t="s">
        <v>4586</v>
      </c>
      <c r="B711" s="3" t="s">
        <v>1455</v>
      </c>
      <c r="C711" t="s">
        <v>1456</v>
      </c>
      <c r="D711" t="str">
        <f t="shared" si="69"/>
        <v>100% Virgin wool (organic), vanutatud vill</v>
      </c>
      <c r="E711" t="str">
        <f t="shared" si="72"/>
        <v>pacific mélange  (035E )</v>
      </c>
      <c r="F711" s="1" t="s">
        <v>1351</v>
      </c>
      <c r="G711" s="1" t="s">
        <v>1352</v>
      </c>
      <c r="H711" s="3" t="s">
        <v>4508</v>
      </c>
      <c r="I711" s="2">
        <v>4046304303856</v>
      </c>
      <c r="J711" s="21">
        <v>116.9</v>
      </c>
      <c r="L711" s="63">
        <f t="shared" si="71"/>
        <v>280.55</v>
      </c>
      <c r="M711" t="s">
        <v>52</v>
      </c>
      <c r="P711" s="15">
        <f t="shared" si="70"/>
        <v>182.35750000000002</v>
      </c>
      <c r="Q711" s="5">
        <f t="shared" si="73"/>
        <v>0</v>
      </c>
      <c r="R711" s="21">
        <f t="shared" si="74"/>
        <v>65.45750000000001</v>
      </c>
    </row>
    <row r="712" spans="1:18" x14ac:dyDescent="0.25">
      <c r="A712" t="s">
        <v>4586</v>
      </c>
      <c r="B712" s="3" t="s">
        <v>1457</v>
      </c>
      <c r="C712" t="s">
        <v>1458</v>
      </c>
      <c r="D712" t="str">
        <f t="shared" si="69"/>
        <v>100% Virgin wool (organic), vanutatud vill</v>
      </c>
      <c r="E712" t="str">
        <f t="shared" si="72"/>
        <v>pacific mélange  (035E )</v>
      </c>
      <c r="F712" s="1" t="s">
        <v>1351</v>
      </c>
      <c r="G712" s="1" t="s">
        <v>1352</v>
      </c>
      <c r="H712" s="3" t="s">
        <v>4509</v>
      </c>
      <c r="I712" s="2">
        <v>4046304303863</v>
      </c>
      <c r="J712" s="21">
        <v>123.9</v>
      </c>
      <c r="L712" s="63">
        <f t="shared" si="71"/>
        <v>297.35000000000002</v>
      </c>
      <c r="M712" t="s">
        <v>52</v>
      </c>
      <c r="P712" s="15">
        <f t="shared" si="70"/>
        <v>193.27750000000003</v>
      </c>
      <c r="Q712" s="5">
        <f t="shared" si="73"/>
        <v>0</v>
      </c>
      <c r="R712" s="21">
        <f t="shared" si="74"/>
        <v>69.377500000000026</v>
      </c>
    </row>
    <row r="713" spans="1:18" x14ac:dyDescent="0.25">
      <c r="A713" t="s">
        <v>4586</v>
      </c>
      <c r="B713" s="3" t="s">
        <v>1459</v>
      </c>
      <c r="C713" t="s">
        <v>1460</v>
      </c>
      <c r="D713" t="str">
        <f t="shared" si="69"/>
        <v>100% Virgin wool (organic), vanutatud vill</v>
      </c>
      <c r="E713" t="str">
        <f t="shared" si="72"/>
        <v>magma mélange  (072E )</v>
      </c>
      <c r="F713" s="1" t="s">
        <v>1361</v>
      </c>
      <c r="G713" s="1" t="s">
        <v>1362</v>
      </c>
      <c r="H713" s="3" t="s">
        <v>4506</v>
      </c>
      <c r="I713" s="2">
        <v>4046304278437</v>
      </c>
      <c r="J713" s="21">
        <v>105.9</v>
      </c>
      <c r="L713" s="63">
        <f t="shared" si="71"/>
        <v>254.15</v>
      </c>
      <c r="M713" t="s">
        <v>52</v>
      </c>
      <c r="P713" s="15">
        <f t="shared" si="70"/>
        <v>165.19750000000002</v>
      </c>
      <c r="Q713" s="5">
        <f t="shared" si="73"/>
        <v>0</v>
      </c>
      <c r="R713" s="21">
        <f t="shared" si="74"/>
        <v>59.297500000000014</v>
      </c>
    </row>
    <row r="714" spans="1:18" x14ac:dyDescent="0.25">
      <c r="A714" t="s">
        <v>4586</v>
      </c>
      <c r="B714" s="3" t="s">
        <v>1461</v>
      </c>
      <c r="C714" t="s">
        <v>4603</v>
      </c>
      <c r="D714" t="str">
        <f t="shared" si="69"/>
        <v>100% Virgin wool (organic), vanutatud vill</v>
      </c>
      <c r="E714" t="str">
        <f t="shared" si="72"/>
        <v>magma mélange  (072E )</v>
      </c>
      <c r="F714" s="1" t="s">
        <v>1361</v>
      </c>
      <c r="G714" s="1" t="s">
        <v>1362</v>
      </c>
      <c r="H714" s="3" t="s">
        <v>4507</v>
      </c>
      <c r="I714" s="2">
        <v>4046304278444</v>
      </c>
      <c r="J714" s="21">
        <v>111.9</v>
      </c>
      <c r="L714" s="63">
        <f t="shared" si="71"/>
        <v>268.55</v>
      </c>
      <c r="M714" t="s">
        <v>52</v>
      </c>
      <c r="P714" s="15">
        <f t="shared" si="70"/>
        <v>174.5575</v>
      </c>
      <c r="Q714" s="5">
        <f t="shared" si="73"/>
        <v>0</v>
      </c>
      <c r="R714" s="21">
        <f t="shared" si="74"/>
        <v>62.657499999999999</v>
      </c>
    </row>
    <row r="715" spans="1:18" x14ac:dyDescent="0.25">
      <c r="A715" t="s">
        <v>4586</v>
      </c>
      <c r="B715" s="3" t="s">
        <v>1463</v>
      </c>
      <c r="C715" t="s">
        <v>1464</v>
      </c>
      <c r="D715" t="str">
        <f t="shared" si="69"/>
        <v>100% Virgin wool (organic), vanutatud vill</v>
      </c>
      <c r="E715" t="str">
        <f t="shared" si="72"/>
        <v>magma mélange  (072E )</v>
      </c>
      <c r="F715" s="1" t="s">
        <v>1361</v>
      </c>
      <c r="G715" s="1" t="s">
        <v>1362</v>
      </c>
      <c r="H715" s="3" t="s">
        <v>4508</v>
      </c>
      <c r="I715" s="2">
        <v>4046304278451</v>
      </c>
      <c r="J715" s="21">
        <v>116.9</v>
      </c>
      <c r="L715" s="63">
        <f t="shared" si="71"/>
        <v>280.55</v>
      </c>
      <c r="M715" t="s">
        <v>52</v>
      </c>
      <c r="P715" s="15">
        <f t="shared" si="70"/>
        <v>182.35750000000002</v>
      </c>
      <c r="Q715" s="5">
        <f t="shared" si="73"/>
        <v>0</v>
      </c>
      <c r="R715" s="21">
        <f t="shared" si="74"/>
        <v>65.45750000000001</v>
      </c>
    </row>
    <row r="716" spans="1:18" x14ac:dyDescent="0.25">
      <c r="A716" t="s">
        <v>4586</v>
      </c>
      <c r="B716" s="3" t="s">
        <v>1465</v>
      </c>
      <c r="C716" t="s">
        <v>1466</v>
      </c>
      <c r="D716" t="str">
        <f t="shared" si="69"/>
        <v>100% Virgin wool (organic), vanutatud vill</v>
      </c>
      <c r="E716" t="str">
        <f t="shared" si="72"/>
        <v>magma mélange  (072E )</v>
      </c>
      <c r="F716" s="1" t="s">
        <v>1361</v>
      </c>
      <c r="G716" s="1" t="s">
        <v>1362</v>
      </c>
      <c r="H716" s="3" t="s">
        <v>4509</v>
      </c>
      <c r="I716" s="2">
        <v>4046304278468</v>
      </c>
      <c r="J716" s="21">
        <v>123.9</v>
      </c>
      <c r="L716" s="63">
        <f t="shared" si="71"/>
        <v>297.35000000000002</v>
      </c>
      <c r="M716" t="s">
        <v>52</v>
      </c>
      <c r="P716" s="15">
        <f t="shared" si="70"/>
        <v>193.27750000000003</v>
      </c>
      <c r="Q716" s="5">
        <f t="shared" si="73"/>
        <v>0</v>
      </c>
      <c r="R716" s="21">
        <f t="shared" si="74"/>
        <v>69.377500000000026</v>
      </c>
    </row>
    <row r="717" spans="1:18" x14ac:dyDescent="0.25">
      <c r="A717" t="s">
        <v>4586</v>
      </c>
      <c r="B717" s="3" t="s">
        <v>1467</v>
      </c>
      <c r="C717" t="s">
        <v>1468</v>
      </c>
      <c r="D717" t="str">
        <f t="shared" si="69"/>
        <v>100% Virgin wool (organic), vanutatud vill</v>
      </c>
      <c r="E717" t="str">
        <f t="shared" si="72"/>
        <v>lava grey mélange  (096E )</v>
      </c>
      <c r="F717" s="1" t="s">
        <v>1371</v>
      </c>
      <c r="G717" s="1" t="s">
        <v>1372</v>
      </c>
      <c r="H717" s="3" t="s">
        <v>4506</v>
      </c>
      <c r="I717" s="2">
        <v>4046304278475</v>
      </c>
      <c r="J717" s="21">
        <v>105.9</v>
      </c>
      <c r="L717" s="63">
        <f t="shared" si="71"/>
        <v>254.15</v>
      </c>
      <c r="M717" t="s">
        <v>52</v>
      </c>
      <c r="P717" s="15">
        <f t="shared" si="70"/>
        <v>165.19750000000002</v>
      </c>
      <c r="Q717" s="5">
        <f t="shared" si="73"/>
        <v>0</v>
      </c>
      <c r="R717" s="21">
        <f t="shared" si="74"/>
        <v>59.297500000000014</v>
      </c>
    </row>
    <row r="718" spans="1:18" x14ac:dyDescent="0.25">
      <c r="A718" t="s">
        <v>4586</v>
      </c>
      <c r="B718" s="3" t="s">
        <v>1469</v>
      </c>
      <c r="C718" t="s">
        <v>1462</v>
      </c>
      <c r="D718" t="str">
        <f t="shared" si="69"/>
        <v>100% Virgin wool (organic), vanutatud vill</v>
      </c>
      <c r="E718" t="str">
        <f t="shared" si="72"/>
        <v>lava grey mélange  (096E )</v>
      </c>
      <c r="F718" s="1" t="s">
        <v>1371</v>
      </c>
      <c r="G718" s="1" t="s">
        <v>1372</v>
      </c>
      <c r="H718" s="3" t="s">
        <v>4507</v>
      </c>
      <c r="I718" s="2">
        <v>4046304278482</v>
      </c>
      <c r="J718" s="21">
        <v>111.9</v>
      </c>
      <c r="L718" s="63">
        <f t="shared" si="71"/>
        <v>268.55</v>
      </c>
      <c r="M718" t="s">
        <v>52</v>
      </c>
      <c r="P718" s="15">
        <f t="shared" si="70"/>
        <v>174.5575</v>
      </c>
      <c r="Q718" s="5">
        <f t="shared" si="73"/>
        <v>0</v>
      </c>
      <c r="R718" s="21">
        <f t="shared" si="74"/>
        <v>62.657499999999999</v>
      </c>
    </row>
    <row r="719" spans="1:18" x14ac:dyDescent="0.25">
      <c r="A719" t="s">
        <v>4586</v>
      </c>
      <c r="B719" s="3" t="s">
        <v>1470</v>
      </c>
      <c r="C719" t="s">
        <v>1471</v>
      </c>
      <c r="D719" t="str">
        <f t="shared" si="69"/>
        <v>100% Virgin wool (organic), vanutatud vill</v>
      </c>
      <c r="E719" t="str">
        <f t="shared" si="72"/>
        <v>lava grey mélange  (096E )</v>
      </c>
      <c r="F719" s="1" t="s">
        <v>1371</v>
      </c>
      <c r="G719" s="1" t="s">
        <v>1372</v>
      </c>
      <c r="H719" s="3" t="s">
        <v>4508</v>
      </c>
      <c r="I719" s="2">
        <v>4046304278499</v>
      </c>
      <c r="J719" s="21">
        <v>116.9</v>
      </c>
      <c r="L719" s="63">
        <f t="shared" si="71"/>
        <v>280.55</v>
      </c>
      <c r="M719" t="s">
        <v>52</v>
      </c>
      <c r="P719" s="15">
        <f t="shared" si="70"/>
        <v>182.35750000000002</v>
      </c>
      <c r="Q719" s="5">
        <f t="shared" si="73"/>
        <v>0</v>
      </c>
      <c r="R719" s="21">
        <f t="shared" si="74"/>
        <v>65.45750000000001</v>
      </c>
    </row>
    <row r="720" spans="1:18" x14ac:dyDescent="0.25">
      <c r="A720" t="s">
        <v>4586</v>
      </c>
      <c r="B720" s="3" t="s">
        <v>1472</v>
      </c>
      <c r="C720" t="s">
        <v>1473</v>
      </c>
      <c r="D720" t="str">
        <f t="shared" si="69"/>
        <v>100% Virgin wool (organic), vanutatud vill</v>
      </c>
      <c r="E720" t="str">
        <f t="shared" si="72"/>
        <v>lava grey mélange  (096E )</v>
      </c>
      <c r="F720" s="1" t="s">
        <v>1371</v>
      </c>
      <c r="G720" s="1" t="s">
        <v>1372</v>
      </c>
      <c r="H720" s="3" t="s">
        <v>4509</v>
      </c>
      <c r="I720" s="2">
        <v>4046304278505</v>
      </c>
      <c r="J720" s="21">
        <v>123.9</v>
      </c>
      <c r="L720" s="63">
        <f t="shared" si="71"/>
        <v>297.35000000000002</v>
      </c>
      <c r="M720" t="s">
        <v>52</v>
      </c>
      <c r="P720" s="15">
        <f t="shared" si="70"/>
        <v>193.27750000000003</v>
      </c>
      <c r="Q720" s="5">
        <f t="shared" si="73"/>
        <v>0</v>
      </c>
      <c r="R720" s="21">
        <f t="shared" si="74"/>
        <v>69.377500000000026</v>
      </c>
    </row>
    <row r="721" spans="1:18" x14ac:dyDescent="0.25">
      <c r="A721" t="s">
        <v>4588</v>
      </c>
      <c r="B721" s="3" t="s">
        <v>1474</v>
      </c>
      <c r="C721" t="s">
        <v>1475</v>
      </c>
      <c r="D721" t="str">
        <f t="shared" si="69"/>
        <v>100% Virgin wool (organic), vanutatud vill</v>
      </c>
      <c r="E721" t="str">
        <f t="shared" si="72"/>
        <v>jade mélange  (032E )</v>
      </c>
      <c r="F721" s="1" t="s">
        <v>1341</v>
      </c>
      <c r="G721" s="1" t="s">
        <v>1342</v>
      </c>
      <c r="H721" s="3" t="s">
        <v>4517</v>
      </c>
      <c r="I721" s="2">
        <v>4046304256053</v>
      </c>
      <c r="J721" s="21">
        <v>62.9</v>
      </c>
      <c r="L721" s="63">
        <f t="shared" si="71"/>
        <v>150.95000000000002</v>
      </c>
      <c r="M721" t="s">
        <v>52</v>
      </c>
      <c r="P721" s="15">
        <f t="shared" si="70"/>
        <v>98.117500000000021</v>
      </c>
      <c r="Q721" s="5">
        <f t="shared" si="73"/>
        <v>0</v>
      </c>
      <c r="R721" s="21">
        <f t="shared" si="74"/>
        <v>35.217500000000022</v>
      </c>
    </row>
    <row r="722" spans="1:18" x14ac:dyDescent="0.25">
      <c r="A722" t="s">
        <v>4588</v>
      </c>
      <c r="B722" s="3" t="s">
        <v>1476</v>
      </c>
      <c r="C722" t="s">
        <v>1477</v>
      </c>
      <c r="D722" t="str">
        <f t="shared" ref="D722:D752" si="75">M722&amp;", "&amp;"vanutatud vill"</f>
        <v>100% Virgin wool (organic), vanutatud vill</v>
      </c>
      <c r="E722" t="str">
        <f t="shared" si="72"/>
        <v>jade mélange  (032E )</v>
      </c>
      <c r="F722" s="1" t="s">
        <v>1341</v>
      </c>
      <c r="G722" s="1" t="s">
        <v>1342</v>
      </c>
      <c r="H722" s="3" t="s">
        <v>4514</v>
      </c>
      <c r="I722" s="2">
        <v>4046304256022</v>
      </c>
      <c r="J722" s="21">
        <v>48.6</v>
      </c>
      <c r="L722" s="63">
        <f t="shared" si="71"/>
        <v>116.65</v>
      </c>
      <c r="M722" t="s">
        <v>52</v>
      </c>
      <c r="P722" s="15">
        <f t="shared" si="70"/>
        <v>75.822500000000005</v>
      </c>
      <c r="Q722" s="5">
        <f t="shared" si="73"/>
        <v>0</v>
      </c>
      <c r="R722" s="21">
        <f t="shared" si="74"/>
        <v>27.222500000000004</v>
      </c>
    </row>
    <row r="723" spans="1:18" x14ac:dyDescent="0.25">
      <c r="A723" t="s">
        <v>4588</v>
      </c>
      <c r="B723" s="3" t="s">
        <v>1478</v>
      </c>
      <c r="C723" t="s">
        <v>1479</v>
      </c>
      <c r="D723" t="str">
        <f t="shared" si="75"/>
        <v>100% Virgin wool (organic), vanutatud vill</v>
      </c>
      <c r="E723" t="str">
        <f t="shared" si="72"/>
        <v>jade mélange  (032E )</v>
      </c>
      <c r="F723" s="1" t="s">
        <v>1341</v>
      </c>
      <c r="G723" s="1" t="s">
        <v>1342</v>
      </c>
      <c r="H723" s="3" t="s">
        <v>4515</v>
      </c>
      <c r="I723" s="2">
        <v>4046304256039</v>
      </c>
      <c r="J723" s="21">
        <v>52.9</v>
      </c>
      <c r="L723" s="63">
        <f t="shared" si="71"/>
        <v>126.95</v>
      </c>
      <c r="M723" t="s">
        <v>52</v>
      </c>
      <c r="P723" s="15">
        <f t="shared" si="70"/>
        <v>82.517499999999998</v>
      </c>
      <c r="Q723" s="5">
        <f t="shared" si="73"/>
        <v>0</v>
      </c>
      <c r="R723" s="21">
        <f t="shared" si="74"/>
        <v>29.6175</v>
      </c>
    </row>
    <row r="724" spans="1:18" x14ac:dyDescent="0.25">
      <c r="A724" t="s">
        <v>4588</v>
      </c>
      <c r="B724" s="3" t="s">
        <v>1480</v>
      </c>
      <c r="C724" t="s">
        <v>1481</v>
      </c>
      <c r="D724" t="str">
        <f t="shared" si="75"/>
        <v>100% Virgin wool (organic), vanutatud vill</v>
      </c>
      <c r="E724" t="str">
        <f t="shared" si="72"/>
        <v>jade mélange  (032E )</v>
      </c>
      <c r="F724" s="1" t="s">
        <v>1341</v>
      </c>
      <c r="G724" s="1" t="s">
        <v>1342</v>
      </c>
      <c r="H724" s="3" t="s">
        <v>4516</v>
      </c>
      <c r="I724" s="2">
        <v>4046304256046</v>
      </c>
      <c r="J724" s="21">
        <v>57.9</v>
      </c>
      <c r="L724" s="63">
        <f t="shared" si="71"/>
        <v>138.94999999999999</v>
      </c>
      <c r="M724" t="s">
        <v>52</v>
      </c>
      <c r="P724" s="15">
        <f t="shared" si="70"/>
        <v>90.317499999999995</v>
      </c>
      <c r="Q724" s="5">
        <f t="shared" si="73"/>
        <v>0</v>
      </c>
      <c r="R724" s="21">
        <f t="shared" si="74"/>
        <v>32.417499999999997</v>
      </c>
    </row>
    <row r="725" spans="1:18" x14ac:dyDescent="0.25">
      <c r="A725" t="s">
        <v>4588</v>
      </c>
      <c r="B725" s="3" t="s">
        <v>1482</v>
      </c>
      <c r="C725" t="s">
        <v>1483</v>
      </c>
      <c r="D725" t="str">
        <f t="shared" si="75"/>
        <v>100% Virgin wool (organic), vanutatud vill</v>
      </c>
      <c r="E725" t="str">
        <f t="shared" si="72"/>
        <v>pacific mélange  (035E )</v>
      </c>
      <c r="F725" s="1" t="s">
        <v>1351</v>
      </c>
      <c r="G725" s="1" t="s">
        <v>1352</v>
      </c>
      <c r="H725" s="3" t="s">
        <v>4517</v>
      </c>
      <c r="I725" s="2">
        <v>4046304303900</v>
      </c>
      <c r="J725" s="21">
        <v>62.9</v>
      </c>
      <c r="L725" s="63">
        <f t="shared" si="71"/>
        <v>150.95000000000002</v>
      </c>
      <c r="M725" t="s">
        <v>52</v>
      </c>
      <c r="P725" s="15">
        <f t="shared" si="70"/>
        <v>98.117500000000021</v>
      </c>
      <c r="Q725" s="5">
        <f t="shared" si="73"/>
        <v>0</v>
      </c>
      <c r="R725" s="21">
        <f t="shared" si="74"/>
        <v>35.217500000000022</v>
      </c>
    </row>
    <row r="726" spans="1:18" x14ac:dyDescent="0.25">
      <c r="A726" t="s">
        <v>4588</v>
      </c>
      <c r="B726" s="3" t="s">
        <v>1484</v>
      </c>
      <c r="C726" t="s">
        <v>1485</v>
      </c>
      <c r="D726" t="str">
        <f t="shared" si="75"/>
        <v>100% Virgin wool (organic), vanutatud vill</v>
      </c>
      <c r="E726" t="str">
        <f t="shared" si="72"/>
        <v>pacific mélange  (035E )</v>
      </c>
      <c r="F726" s="1" t="s">
        <v>1351</v>
      </c>
      <c r="G726" s="1" t="s">
        <v>1352</v>
      </c>
      <c r="H726" s="3" t="s">
        <v>4514</v>
      </c>
      <c r="I726" s="2">
        <v>4046304303870</v>
      </c>
      <c r="J726" s="21">
        <v>48.6</v>
      </c>
      <c r="L726" s="63">
        <f t="shared" si="71"/>
        <v>116.65</v>
      </c>
      <c r="M726" t="s">
        <v>52</v>
      </c>
      <c r="P726" s="15">
        <f t="shared" si="70"/>
        <v>75.822500000000005</v>
      </c>
      <c r="Q726" s="5">
        <f t="shared" si="73"/>
        <v>0</v>
      </c>
      <c r="R726" s="21">
        <f t="shared" si="74"/>
        <v>27.222500000000004</v>
      </c>
    </row>
    <row r="727" spans="1:18" x14ac:dyDescent="0.25">
      <c r="A727" t="s">
        <v>4588</v>
      </c>
      <c r="B727" s="3" t="s">
        <v>1486</v>
      </c>
      <c r="C727" t="s">
        <v>1487</v>
      </c>
      <c r="D727" t="str">
        <f t="shared" si="75"/>
        <v>100% Virgin wool (organic), vanutatud vill</v>
      </c>
      <c r="E727" t="str">
        <f t="shared" si="72"/>
        <v>pacific mélange  (035E )</v>
      </c>
      <c r="F727" s="1" t="s">
        <v>1351</v>
      </c>
      <c r="G727" s="1" t="s">
        <v>1352</v>
      </c>
      <c r="H727" s="3" t="s">
        <v>4515</v>
      </c>
      <c r="I727" s="2">
        <v>4046304303887</v>
      </c>
      <c r="J727" s="21">
        <v>52.9</v>
      </c>
      <c r="L727" s="63">
        <f t="shared" si="71"/>
        <v>126.95</v>
      </c>
      <c r="M727" t="s">
        <v>52</v>
      </c>
      <c r="P727" s="15">
        <f t="shared" si="70"/>
        <v>82.517499999999998</v>
      </c>
      <c r="Q727" s="5">
        <f t="shared" si="73"/>
        <v>0</v>
      </c>
      <c r="R727" s="21">
        <f t="shared" si="74"/>
        <v>29.6175</v>
      </c>
    </row>
    <row r="728" spans="1:18" x14ac:dyDescent="0.25">
      <c r="A728" t="s">
        <v>4588</v>
      </c>
      <c r="B728" s="3" t="s">
        <v>1488</v>
      </c>
      <c r="C728" t="s">
        <v>1489</v>
      </c>
      <c r="D728" t="str">
        <f t="shared" si="75"/>
        <v>100% Virgin wool (organic), vanutatud vill</v>
      </c>
      <c r="E728" t="str">
        <f t="shared" si="72"/>
        <v>pacific mélange  (035E )</v>
      </c>
      <c r="F728" s="1" t="s">
        <v>1351</v>
      </c>
      <c r="G728" s="1" t="s">
        <v>1352</v>
      </c>
      <c r="H728" s="3" t="s">
        <v>4516</v>
      </c>
      <c r="I728" s="2">
        <v>4046304303894</v>
      </c>
      <c r="J728" s="21">
        <v>57.9</v>
      </c>
      <c r="L728" s="63">
        <f t="shared" si="71"/>
        <v>138.94999999999999</v>
      </c>
      <c r="M728" t="s">
        <v>52</v>
      </c>
      <c r="P728" s="15">
        <f t="shared" ref="P728:P774" si="76">L728*(1-$P$3)</f>
        <v>90.317499999999995</v>
      </c>
      <c r="Q728" s="5">
        <f t="shared" si="73"/>
        <v>0</v>
      </c>
      <c r="R728" s="21">
        <f t="shared" si="74"/>
        <v>32.417499999999997</v>
      </c>
    </row>
    <row r="729" spans="1:18" x14ac:dyDescent="0.25">
      <c r="A729" t="s">
        <v>4588</v>
      </c>
      <c r="B729" s="3" t="s">
        <v>1490</v>
      </c>
      <c r="C729" t="s">
        <v>1491</v>
      </c>
      <c r="D729" t="str">
        <f t="shared" si="75"/>
        <v>100% Virgin wool (organic), vanutatud vill</v>
      </c>
      <c r="E729" t="str">
        <f t="shared" si="72"/>
        <v>magma mélange  (072E )</v>
      </c>
      <c r="F729" s="1" t="s">
        <v>1361</v>
      </c>
      <c r="G729" s="1" t="s">
        <v>1362</v>
      </c>
      <c r="H729" s="3" t="s">
        <v>4517</v>
      </c>
      <c r="I729" s="2">
        <v>4046304256091</v>
      </c>
      <c r="J729" s="21">
        <v>62.9</v>
      </c>
      <c r="L729" s="63">
        <f t="shared" si="71"/>
        <v>150.95000000000002</v>
      </c>
      <c r="M729" t="s">
        <v>52</v>
      </c>
      <c r="P729" s="15">
        <f t="shared" si="76"/>
        <v>98.117500000000021</v>
      </c>
      <c r="Q729" s="5">
        <f t="shared" si="73"/>
        <v>0</v>
      </c>
      <c r="R729" s="21">
        <f t="shared" si="74"/>
        <v>35.217500000000022</v>
      </c>
    </row>
    <row r="730" spans="1:18" x14ac:dyDescent="0.25">
      <c r="A730" t="s">
        <v>4588</v>
      </c>
      <c r="B730" s="3" t="s">
        <v>1492</v>
      </c>
      <c r="C730" t="s">
        <v>1493</v>
      </c>
      <c r="D730" t="str">
        <f t="shared" si="75"/>
        <v>100% Virgin wool (organic), vanutatud vill</v>
      </c>
      <c r="E730" t="str">
        <f t="shared" si="72"/>
        <v>magma mélange  (072E )</v>
      </c>
      <c r="F730" s="1" t="s">
        <v>1361</v>
      </c>
      <c r="G730" s="1" t="s">
        <v>1362</v>
      </c>
      <c r="H730" s="3" t="s">
        <v>4514</v>
      </c>
      <c r="I730" s="2">
        <v>4046304256060</v>
      </c>
      <c r="J730" s="21">
        <v>48.6</v>
      </c>
      <c r="L730" s="63">
        <f t="shared" si="71"/>
        <v>116.65</v>
      </c>
      <c r="M730" t="s">
        <v>52</v>
      </c>
      <c r="P730" s="15">
        <f t="shared" si="76"/>
        <v>75.822500000000005</v>
      </c>
      <c r="Q730" s="5">
        <f t="shared" si="73"/>
        <v>0</v>
      </c>
      <c r="R730" s="21">
        <f t="shared" si="74"/>
        <v>27.222500000000004</v>
      </c>
    </row>
    <row r="731" spans="1:18" x14ac:dyDescent="0.25">
      <c r="A731" t="s">
        <v>4588</v>
      </c>
      <c r="B731" s="3" t="s">
        <v>1494</v>
      </c>
      <c r="C731" t="s">
        <v>1495</v>
      </c>
      <c r="D731" t="str">
        <f t="shared" si="75"/>
        <v>100% Virgin wool (organic), vanutatud vill</v>
      </c>
      <c r="E731" t="str">
        <f t="shared" si="72"/>
        <v>magma mélange  (072E )</v>
      </c>
      <c r="F731" s="1" t="s">
        <v>1361</v>
      </c>
      <c r="G731" s="1" t="s">
        <v>1362</v>
      </c>
      <c r="H731" s="3" t="s">
        <v>4515</v>
      </c>
      <c r="I731" s="2">
        <v>4046304256077</v>
      </c>
      <c r="J731" s="21">
        <v>52.9</v>
      </c>
      <c r="L731" s="63">
        <f t="shared" si="71"/>
        <v>126.95</v>
      </c>
      <c r="M731" t="s">
        <v>52</v>
      </c>
      <c r="P731" s="15">
        <f t="shared" si="76"/>
        <v>82.517499999999998</v>
      </c>
      <c r="Q731" s="5">
        <f t="shared" si="73"/>
        <v>0</v>
      </c>
      <c r="R731" s="21">
        <f t="shared" si="74"/>
        <v>29.6175</v>
      </c>
    </row>
    <row r="732" spans="1:18" x14ac:dyDescent="0.25">
      <c r="A732" t="s">
        <v>4588</v>
      </c>
      <c r="B732" s="3" t="s">
        <v>1496</v>
      </c>
      <c r="C732" t="s">
        <v>1497</v>
      </c>
      <c r="D732" t="str">
        <f t="shared" si="75"/>
        <v>100% Virgin wool (organic), vanutatud vill</v>
      </c>
      <c r="E732" t="str">
        <f t="shared" si="72"/>
        <v>magma mélange  (072E )</v>
      </c>
      <c r="F732" s="1" t="s">
        <v>1361</v>
      </c>
      <c r="G732" s="1" t="s">
        <v>1362</v>
      </c>
      <c r="H732" s="3" t="s">
        <v>4516</v>
      </c>
      <c r="I732" s="2">
        <v>4046304256084</v>
      </c>
      <c r="J732" s="21">
        <v>57.9</v>
      </c>
      <c r="L732" s="63">
        <f t="shared" si="71"/>
        <v>138.94999999999999</v>
      </c>
      <c r="M732" t="s">
        <v>52</v>
      </c>
      <c r="P732" s="15">
        <f t="shared" si="76"/>
        <v>90.317499999999995</v>
      </c>
      <c r="Q732" s="5">
        <f t="shared" si="73"/>
        <v>0</v>
      </c>
      <c r="R732" s="21">
        <f t="shared" si="74"/>
        <v>32.417499999999997</v>
      </c>
    </row>
    <row r="733" spans="1:18" x14ac:dyDescent="0.25">
      <c r="A733" t="s">
        <v>4588</v>
      </c>
      <c r="B733" s="3" t="s">
        <v>1498</v>
      </c>
      <c r="C733" t="s">
        <v>1499</v>
      </c>
      <c r="D733" t="str">
        <f t="shared" si="75"/>
        <v>100% Virgin wool (organic), vanutatud vill</v>
      </c>
      <c r="E733" t="str">
        <f t="shared" si="72"/>
        <v>lava grey mélange  (096E )</v>
      </c>
      <c r="F733" s="1" t="s">
        <v>1371</v>
      </c>
      <c r="G733" s="1" t="s">
        <v>1372</v>
      </c>
      <c r="H733" s="3" t="s">
        <v>4517</v>
      </c>
      <c r="I733" s="2">
        <v>4046304256138</v>
      </c>
      <c r="J733" s="21">
        <v>62.9</v>
      </c>
      <c r="L733" s="63">
        <f t="shared" si="71"/>
        <v>150.95000000000002</v>
      </c>
      <c r="M733" t="s">
        <v>52</v>
      </c>
      <c r="P733" s="15">
        <f t="shared" si="76"/>
        <v>98.117500000000021</v>
      </c>
      <c r="Q733" s="5">
        <f t="shared" si="73"/>
        <v>0</v>
      </c>
      <c r="R733" s="21">
        <f t="shared" si="74"/>
        <v>35.217500000000022</v>
      </c>
    </row>
    <row r="734" spans="1:18" x14ac:dyDescent="0.25">
      <c r="A734" t="s">
        <v>4588</v>
      </c>
      <c r="B734" s="3" t="s">
        <v>1500</v>
      </c>
      <c r="C734" t="s">
        <v>1501</v>
      </c>
      <c r="D734" t="str">
        <f t="shared" si="75"/>
        <v>100% Virgin wool (organic), vanutatud vill</v>
      </c>
      <c r="E734" t="str">
        <f t="shared" si="72"/>
        <v>lava grey mélange  (096E )</v>
      </c>
      <c r="F734" s="1" t="s">
        <v>1371</v>
      </c>
      <c r="G734" s="1" t="s">
        <v>1372</v>
      </c>
      <c r="H734" s="3" t="s">
        <v>4514</v>
      </c>
      <c r="I734" s="2">
        <v>4046304256107</v>
      </c>
      <c r="J734" s="21">
        <v>48.6</v>
      </c>
      <c r="L734" s="63">
        <f t="shared" si="71"/>
        <v>116.65</v>
      </c>
      <c r="M734" t="s">
        <v>52</v>
      </c>
      <c r="P734" s="15">
        <f t="shared" si="76"/>
        <v>75.822500000000005</v>
      </c>
      <c r="Q734" s="5">
        <f t="shared" si="73"/>
        <v>0</v>
      </c>
      <c r="R734" s="21">
        <f t="shared" si="74"/>
        <v>27.222500000000004</v>
      </c>
    </row>
    <row r="735" spans="1:18" x14ac:dyDescent="0.25">
      <c r="A735" t="s">
        <v>4588</v>
      </c>
      <c r="B735" s="3" t="s">
        <v>1502</v>
      </c>
      <c r="C735" t="s">
        <v>1503</v>
      </c>
      <c r="D735" t="str">
        <f t="shared" si="75"/>
        <v>100% Virgin wool (organic), vanutatud vill</v>
      </c>
      <c r="E735" t="str">
        <f t="shared" si="72"/>
        <v>lava grey mélange  (096E )</v>
      </c>
      <c r="F735" s="1" t="s">
        <v>1371</v>
      </c>
      <c r="G735" s="1" t="s">
        <v>1372</v>
      </c>
      <c r="H735" s="3" t="s">
        <v>4515</v>
      </c>
      <c r="I735" s="2">
        <v>4046304256114</v>
      </c>
      <c r="J735" s="21">
        <v>52.9</v>
      </c>
      <c r="L735" s="63">
        <f t="shared" si="71"/>
        <v>126.95</v>
      </c>
      <c r="M735" t="s">
        <v>52</v>
      </c>
      <c r="P735" s="15">
        <f t="shared" si="76"/>
        <v>82.517499999999998</v>
      </c>
      <c r="Q735" s="5">
        <f t="shared" si="73"/>
        <v>0</v>
      </c>
      <c r="R735" s="21">
        <f t="shared" si="74"/>
        <v>29.6175</v>
      </c>
    </row>
    <row r="736" spans="1:18" x14ac:dyDescent="0.25">
      <c r="A736" t="s">
        <v>4588</v>
      </c>
      <c r="B736" s="3" t="s">
        <v>1504</v>
      </c>
      <c r="C736" t="s">
        <v>1505</v>
      </c>
      <c r="D736" t="str">
        <f t="shared" si="75"/>
        <v>100% Virgin wool (organic), vanutatud vill</v>
      </c>
      <c r="E736" t="str">
        <f t="shared" si="72"/>
        <v>lava grey mélange  (096E )</v>
      </c>
      <c r="F736" s="1" t="s">
        <v>1371</v>
      </c>
      <c r="G736" s="1" t="s">
        <v>1372</v>
      </c>
      <c r="H736" s="3" t="s">
        <v>4516</v>
      </c>
      <c r="I736" s="2">
        <v>4046304256121</v>
      </c>
      <c r="J736" s="21">
        <v>57.9</v>
      </c>
      <c r="L736" s="63">
        <f t="shared" si="71"/>
        <v>138.94999999999999</v>
      </c>
      <c r="M736" t="s">
        <v>52</v>
      </c>
      <c r="P736" s="15">
        <f t="shared" si="76"/>
        <v>90.317499999999995</v>
      </c>
      <c r="Q736" s="5">
        <f t="shared" si="73"/>
        <v>0</v>
      </c>
      <c r="R736" s="21">
        <f t="shared" si="74"/>
        <v>32.417499999999997</v>
      </c>
    </row>
    <row r="737" spans="1:18" x14ac:dyDescent="0.25">
      <c r="A737" t="s">
        <v>4588</v>
      </c>
      <c r="B737" s="3" t="s">
        <v>1506</v>
      </c>
      <c r="C737" t="s">
        <v>1507</v>
      </c>
      <c r="D737" t="str">
        <f t="shared" si="75"/>
        <v>100% Virgin wool (organic), vanutatud vill</v>
      </c>
      <c r="E737" t="str">
        <f t="shared" si="72"/>
        <v>jade mélange  (032E )</v>
      </c>
      <c r="F737" s="1" t="s">
        <v>1341</v>
      </c>
      <c r="G737" s="1" t="s">
        <v>1342</v>
      </c>
      <c r="H737" s="3" t="s">
        <v>4517</v>
      </c>
      <c r="I737" s="2">
        <v>4046304256183</v>
      </c>
      <c r="J737" s="21">
        <v>83.9</v>
      </c>
      <c r="L737" s="63">
        <f t="shared" si="71"/>
        <v>201.35</v>
      </c>
      <c r="M737" t="s">
        <v>52</v>
      </c>
      <c r="P737" s="15">
        <f t="shared" si="76"/>
        <v>130.8775</v>
      </c>
      <c r="Q737" s="5">
        <f t="shared" si="73"/>
        <v>0</v>
      </c>
      <c r="R737" s="21">
        <f t="shared" si="74"/>
        <v>46.977499999999992</v>
      </c>
    </row>
    <row r="738" spans="1:18" x14ac:dyDescent="0.25">
      <c r="A738" t="s">
        <v>4588</v>
      </c>
      <c r="B738" s="3" t="s">
        <v>1508</v>
      </c>
      <c r="C738" t="s">
        <v>1509</v>
      </c>
      <c r="D738" t="str">
        <f t="shared" si="75"/>
        <v>100% Virgin wool (organic), vanutatud vill</v>
      </c>
      <c r="E738" t="str">
        <f t="shared" si="72"/>
        <v>jade mélange  (032E )</v>
      </c>
      <c r="F738" s="1" t="s">
        <v>1341</v>
      </c>
      <c r="G738" s="1" t="s">
        <v>1342</v>
      </c>
      <c r="H738" s="3" t="s">
        <v>4514</v>
      </c>
      <c r="I738" s="2">
        <v>4046304256152</v>
      </c>
      <c r="J738" s="21">
        <v>61.7</v>
      </c>
      <c r="L738" s="63">
        <f t="shared" si="71"/>
        <v>148.10000000000002</v>
      </c>
      <c r="M738" t="s">
        <v>52</v>
      </c>
      <c r="P738" s="15">
        <f t="shared" si="76"/>
        <v>96.265000000000015</v>
      </c>
      <c r="Q738" s="5">
        <f t="shared" si="73"/>
        <v>0</v>
      </c>
      <c r="R738" s="21">
        <f t="shared" si="74"/>
        <v>34.565000000000012</v>
      </c>
    </row>
    <row r="739" spans="1:18" x14ac:dyDescent="0.25">
      <c r="A739" t="s">
        <v>4588</v>
      </c>
      <c r="B739" s="3" t="s">
        <v>1510</v>
      </c>
      <c r="C739" t="s">
        <v>1511</v>
      </c>
      <c r="D739" t="str">
        <f t="shared" si="75"/>
        <v>100% Virgin wool (organic), vanutatud vill</v>
      </c>
      <c r="E739" t="str">
        <f t="shared" si="72"/>
        <v>jade mélange  (032E )</v>
      </c>
      <c r="F739" s="1" t="s">
        <v>1341</v>
      </c>
      <c r="G739" s="1" t="s">
        <v>1342</v>
      </c>
      <c r="H739" s="3" t="s">
        <v>4515</v>
      </c>
      <c r="I739" s="2">
        <v>4046304256169</v>
      </c>
      <c r="J739" s="21">
        <v>69.099999999999994</v>
      </c>
      <c r="L739" s="63">
        <f t="shared" si="71"/>
        <v>165.85000000000002</v>
      </c>
      <c r="M739" t="s">
        <v>52</v>
      </c>
      <c r="P739" s="15">
        <f t="shared" si="76"/>
        <v>107.80250000000002</v>
      </c>
      <c r="Q739" s="5">
        <f t="shared" si="73"/>
        <v>0</v>
      </c>
      <c r="R739" s="21">
        <f t="shared" si="74"/>
        <v>38.702500000000029</v>
      </c>
    </row>
    <row r="740" spans="1:18" x14ac:dyDescent="0.25">
      <c r="A740" t="s">
        <v>4588</v>
      </c>
      <c r="B740" s="3" t="s">
        <v>1512</v>
      </c>
      <c r="C740" t="s">
        <v>1513</v>
      </c>
      <c r="D740" t="str">
        <f t="shared" si="75"/>
        <v>100% Virgin wool (organic), vanutatud vill</v>
      </c>
      <c r="E740" t="str">
        <f t="shared" si="72"/>
        <v>jade mélange  (032E )</v>
      </c>
      <c r="F740" s="1" t="s">
        <v>1341</v>
      </c>
      <c r="G740" s="1" t="s">
        <v>1342</v>
      </c>
      <c r="H740" s="3" t="s">
        <v>4516</v>
      </c>
      <c r="I740" s="2">
        <v>4046304256176</v>
      </c>
      <c r="J740" s="21">
        <v>76.5</v>
      </c>
      <c r="L740" s="63">
        <f t="shared" si="71"/>
        <v>183.6</v>
      </c>
      <c r="M740" t="s">
        <v>52</v>
      </c>
      <c r="P740" s="15">
        <f t="shared" si="76"/>
        <v>119.34</v>
      </c>
      <c r="Q740" s="5">
        <f t="shared" si="73"/>
        <v>0</v>
      </c>
      <c r="R740" s="21">
        <f t="shared" si="74"/>
        <v>42.84</v>
      </c>
    </row>
    <row r="741" spans="1:18" x14ac:dyDescent="0.25">
      <c r="A741" t="s">
        <v>4588</v>
      </c>
      <c r="B741" s="3" t="s">
        <v>1514</v>
      </c>
      <c r="C741" t="s">
        <v>1515</v>
      </c>
      <c r="D741" t="str">
        <f t="shared" si="75"/>
        <v>100% Virgin wool (organic), vanutatud vill</v>
      </c>
      <c r="E741" t="str">
        <f t="shared" si="72"/>
        <v>pacific mélange  (035E )</v>
      </c>
      <c r="F741" s="1" t="s">
        <v>1351</v>
      </c>
      <c r="G741" s="1" t="s">
        <v>1352</v>
      </c>
      <c r="H741" s="3" t="s">
        <v>4517</v>
      </c>
      <c r="I741" s="2">
        <v>4046304303948</v>
      </c>
      <c r="J741" s="21">
        <v>83.9</v>
      </c>
      <c r="L741" s="63">
        <f t="shared" si="71"/>
        <v>201.35</v>
      </c>
      <c r="M741" t="s">
        <v>52</v>
      </c>
      <c r="P741" s="15">
        <f t="shared" si="76"/>
        <v>130.8775</v>
      </c>
      <c r="Q741" s="5">
        <f t="shared" si="73"/>
        <v>0</v>
      </c>
      <c r="R741" s="21">
        <f t="shared" si="74"/>
        <v>46.977499999999992</v>
      </c>
    </row>
    <row r="742" spans="1:18" x14ac:dyDescent="0.25">
      <c r="A742" t="s">
        <v>4588</v>
      </c>
      <c r="B742" s="3" t="s">
        <v>1516</v>
      </c>
      <c r="C742" t="s">
        <v>1517</v>
      </c>
      <c r="D742" t="str">
        <f t="shared" si="75"/>
        <v>100% Virgin wool (organic), vanutatud vill</v>
      </c>
      <c r="E742" t="str">
        <f t="shared" si="72"/>
        <v>pacific mélange  (035E )</v>
      </c>
      <c r="F742" s="1" t="s">
        <v>1351</v>
      </c>
      <c r="G742" s="1" t="s">
        <v>1352</v>
      </c>
      <c r="H742" s="3" t="s">
        <v>4514</v>
      </c>
      <c r="I742" s="2">
        <v>4046304303917</v>
      </c>
      <c r="J742" s="21">
        <v>61.7</v>
      </c>
      <c r="L742" s="63">
        <f t="shared" si="71"/>
        <v>148.10000000000002</v>
      </c>
      <c r="M742" t="s">
        <v>52</v>
      </c>
      <c r="P742" s="15">
        <f t="shared" si="76"/>
        <v>96.265000000000015</v>
      </c>
      <c r="Q742" s="5">
        <f t="shared" si="73"/>
        <v>0</v>
      </c>
      <c r="R742" s="21">
        <f t="shared" si="74"/>
        <v>34.565000000000012</v>
      </c>
    </row>
    <row r="743" spans="1:18" x14ac:dyDescent="0.25">
      <c r="A743" t="s">
        <v>4588</v>
      </c>
      <c r="B743" s="3" t="s">
        <v>1518</v>
      </c>
      <c r="C743" t="s">
        <v>1519</v>
      </c>
      <c r="D743" t="str">
        <f t="shared" si="75"/>
        <v>100% Virgin wool (organic), vanutatud vill</v>
      </c>
      <c r="E743" t="str">
        <f t="shared" si="72"/>
        <v>pacific mélange  (035E )</v>
      </c>
      <c r="F743" s="1" t="s">
        <v>1351</v>
      </c>
      <c r="G743" s="1" t="s">
        <v>1352</v>
      </c>
      <c r="H743" s="3" t="s">
        <v>4515</v>
      </c>
      <c r="I743" s="2">
        <v>4046304303924</v>
      </c>
      <c r="J743" s="21">
        <v>69.099999999999994</v>
      </c>
      <c r="L743" s="63">
        <f t="shared" si="71"/>
        <v>165.85000000000002</v>
      </c>
      <c r="M743" t="s">
        <v>52</v>
      </c>
      <c r="P743" s="15">
        <f t="shared" si="76"/>
        <v>107.80250000000002</v>
      </c>
      <c r="Q743" s="5">
        <f t="shared" si="73"/>
        <v>0</v>
      </c>
      <c r="R743" s="21">
        <f t="shared" si="74"/>
        <v>38.702500000000029</v>
      </c>
    </row>
    <row r="744" spans="1:18" x14ac:dyDescent="0.25">
      <c r="A744" t="s">
        <v>4588</v>
      </c>
      <c r="B744" s="3" t="s">
        <v>1520</v>
      </c>
      <c r="C744" t="s">
        <v>1521</v>
      </c>
      <c r="D744" t="str">
        <f t="shared" si="75"/>
        <v>100% Virgin wool (organic), vanutatud vill</v>
      </c>
      <c r="E744" t="str">
        <f t="shared" si="72"/>
        <v>pacific mélange  (035E )</v>
      </c>
      <c r="F744" s="1" t="s">
        <v>1351</v>
      </c>
      <c r="G744" s="1" t="s">
        <v>1352</v>
      </c>
      <c r="H744" s="3" t="s">
        <v>4516</v>
      </c>
      <c r="I744" s="2">
        <v>4046304303931</v>
      </c>
      <c r="J744" s="21">
        <v>76.5</v>
      </c>
      <c r="L744" s="63">
        <f t="shared" si="71"/>
        <v>183.6</v>
      </c>
      <c r="M744" t="s">
        <v>52</v>
      </c>
      <c r="P744" s="15">
        <f t="shared" si="76"/>
        <v>119.34</v>
      </c>
      <c r="Q744" s="5">
        <f t="shared" si="73"/>
        <v>0</v>
      </c>
      <c r="R744" s="21">
        <f t="shared" si="74"/>
        <v>42.84</v>
      </c>
    </row>
    <row r="745" spans="1:18" x14ac:dyDescent="0.25">
      <c r="A745" t="s">
        <v>4588</v>
      </c>
      <c r="B745" s="3" t="s">
        <v>1522</v>
      </c>
      <c r="C745" t="s">
        <v>1523</v>
      </c>
      <c r="D745" t="str">
        <f t="shared" si="75"/>
        <v>100% Virgin wool (organic), vanutatud vill</v>
      </c>
      <c r="E745" t="str">
        <f t="shared" si="72"/>
        <v>magma mélange  (072E )</v>
      </c>
      <c r="F745" s="1" t="s">
        <v>1361</v>
      </c>
      <c r="G745" s="1" t="s">
        <v>1362</v>
      </c>
      <c r="H745" s="3" t="s">
        <v>4517</v>
      </c>
      <c r="I745" s="2">
        <v>4046304256220</v>
      </c>
      <c r="J745" s="21">
        <v>83.9</v>
      </c>
      <c r="L745" s="63">
        <f t="shared" si="71"/>
        <v>201.35</v>
      </c>
      <c r="M745" t="s">
        <v>52</v>
      </c>
      <c r="P745" s="15">
        <f t="shared" si="76"/>
        <v>130.8775</v>
      </c>
      <c r="Q745" s="5">
        <f t="shared" si="73"/>
        <v>0</v>
      </c>
      <c r="R745" s="21">
        <f t="shared" si="74"/>
        <v>46.977499999999992</v>
      </c>
    </row>
    <row r="746" spans="1:18" x14ac:dyDescent="0.25">
      <c r="A746" t="s">
        <v>4588</v>
      </c>
      <c r="B746" s="3" t="s">
        <v>1524</v>
      </c>
      <c r="C746" t="s">
        <v>1525</v>
      </c>
      <c r="D746" t="str">
        <f t="shared" si="75"/>
        <v>100% Virgin wool (organic), vanutatud vill</v>
      </c>
      <c r="E746" t="str">
        <f t="shared" si="72"/>
        <v>magma mélange  (072E )</v>
      </c>
      <c r="F746" s="1" t="s">
        <v>1361</v>
      </c>
      <c r="G746" s="1" t="s">
        <v>1362</v>
      </c>
      <c r="H746" s="3" t="s">
        <v>4514</v>
      </c>
      <c r="I746" s="2">
        <v>4046304256190</v>
      </c>
      <c r="J746" s="21">
        <v>61.7</v>
      </c>
      <c r="L746" s="63">
        <f t="shared" si="71"/>
        <v>148.10000000000002</v>
      </c>
      <c r="M746" t="s">
        <v>52</v>
      </c>
      <c r="P746" s="15">
        <f t="shared" si="76"/>
        <v>96.265000000000015</v>
      </c>
      <c r="Q746" s="5">
        <f t="shared" si="73"/>
        <v>0</v>
      </c>
      <c r="R746" s="21">
        <f t="shared" si="74"/>
        <v>34.565000000000012</v>
      </c>
    </row>
    <row r="747" spans="1:18" x14ac:dyDescent="0.25">
      <c r="A747" t="s">
        <v>4588</v>
      </c>
      <c r="B747" s="3" t="s">
        <v>1526</v>
      </c>
      <c r="C747" t="s">
        <v>1527</v>
      </c>
      <c r="D747" t="str">
        <f t="shared" si="75"/>
        <v>100% Virgin wool (organic), vanutatud vill</v>
      </c>
      <c r="E747" t="str">
        <f t="shared" si="72"/>
        <v>magma mélange  (072E )</v>
      </c>
      <c r="F747" s="1" t="s">
        <v>1361</v>
      </c>
      <c r="G747" s="1" t="s">
        <v>1362</v>
      </c>
      <c r="H747" s="3" t="s">
        <v>4515</v>
      </c>
      <c r="I747" s="2">
        <v>4046304256206</v>
      </c>
      <c r="J747" s="21">
        <v>69.099999999999994</v>
      </c>
      <c r="L747" s="63">
        <f t="shared" si="71"/>
        <v>165.85000000000002</v>
      </c>
      <c r="M747" t="s">
        <v>52</v>
      </c>
      <c r="P747" s="15">
        <f t="shared" si="76"/>
        <v>107.80250000000002</v>
      </c>
      <c r="Q747" s="5">
        <f t="shared" si="73"/>
        <v>0</v>
      </c>
      <c r="R747" s="21">
        <f t="shared" si="74"/>
        <v>38.702500000000029</v>
      </c>
    </row>
    <row r="748" spans="1:18" x14ac:dyDescent="0.25">
      <c r="A748" t="s">
        <v>4588</v>
      </c>
      <c r="B748" s="3" t="s">
        <v>1528</v>
      </c>
      <c r="C748" t="s">
        <v>1529</v>
      </c>
      <c r="D748" t="str">
        <f t="shared" si="75"/>
        <v>100% Virgin wool (organic), vanutatud vill</v>
      </c>
      <c r="E748" t="str">
        <f t="shared" si="72"/>
        <v>magma mélange  (072E )</v>
      </c>
      <c r="F748" s="1" t="s">
        <v>1361</v>
      </c>
      <c r="G748" s="1" t="s">
        <v>1362</v>
      </c>
      <c r="H748" s="3" t="s">
        <v>4516</v>
      </c>
      <c r="I748" s="2">
        <v>4046304256213</v>
      </c>
      <c r="J748" s="21">
        <v>76.5</v>
      </c>
      <c r="L748" s="63">
        <f t="shared" si="71"/>
        <v>183.6</v>
      </c>
      <c r="M748" t="s">
        <v>52</v>
      </c>
      <c r="P748" s="15">
        <f t="shared" si="76"/>
        <v>119.34</v>
      </c>
      <c r="Q748" s="5">
        <f t="shared" si="73"/>
        <v>0</v>
      </c>
      <c r="R748" s="21">
        <f t="shared" si="74"/>
        <v>42.84</v>
      </c>
    </row>
    <row r="749" spans="1:18" x14ac:dyDescent="0.25">
      <c r="A749" t="s">
        <v>4588</v>
      </c>
      <c r="B749" s="3" t="s">
        <v>1530</v>
      </c>
      <c r="C749" t="s">
        <v>1531</v>
      </c>
      <c r="D749" t="str">
        <f t="shared" si="75"/>
        <v>100% Virgin wool (organic), vanutatud vill</v>
      </c>
      <c r="E749" t="str">
        <f t="shared" si="72"/>
        <v>lava grey mélange  (096E )</v>
      </c>
      <c r="F749" s="1" t="s">
        <v>1371</v>
      </c>
      <c r="G749" s="1" t="s">
        <v>1372</v>
      </c>
      <c r="H749" s="3" t="s">
        <v>4517</v>
      </c>
      <c r="I749" s="2">
        <v>4046304256268</v>
      </c>
      <c r="J749" s="21">
        <v>83.9</v>
      </c>
      <c r="L749" s="63">
        <f t="shared" si="71"/>
        <v>201.35</v>
      </c>
      <c r="M749" t="s">
        <v>52</v>
      </c>
      <c r="P749" s="15">
        <f t="shared" si="76"/>
        <v>130.8775</v>
      </c>
      <c r="Q749" s="5">
        <f t="shared" si="73"/>
        <v>0</v>
      </c>
      <c r="R749" s="21">
        <f t="shared" si="74"/>
        <v>46.977499999999992</v>
      </c>
    </row>
    <row r="750" spans="1:18" x14ac:dyDescent="0.25">
      <c r="A750" t="s">
        <v>4588</v>
      </c>
      <c r="B750" s="3" t="s">
        <v>1532</v>
      </c>
      <c r="C750" t="s">
        <v>1533</v>
      </c>
      <c r="D750" t="str">
        <f t="shared" si="75"/>
        <v>100% Virgin wool (organic), vanutatud vill</v>
      </c>
      <c r="E750" t="str">
        <f t="shared" si="72"/>
        <v>lava grey mélange  (096E )</v>
      </c>
      <c r="F750" s="1" t="s">
        <v>1371</v>
      </c>
      <c r="G750" s="1" t="s">
        <v>1372</v>
      </c>
      <c r="H750" s="3" t="s">
        <v>4514</v>
      </c>
      <c r="I750" s="2">
        <v>4046304256237</v>
      </c>
      <c r="J750" s="21">
        <v>61.7</v>
      </c>
      <c r="L750" s="63">
        <f t="shared" si="71"/>
        <v>148.10000000000002</v>
      </c>
      <c r="M750" t="s">
        <v>52</v>
      </c>
      <c r="P750" s="15">
        <f t="shared" si="76"/>
        <v>96.265000000000015</v>
      </c>
      <c r="Q750" s="5">
        <f t="shared" si="73"/>
        <v>0</v>
      </c>
      <c r="R750" s="21">
        <f t="shared" si="74"/>
        <v>34.565000000000012</v>
      </c>
    </row>
    <row r="751" spans="1:18" x14ac:dyDescent="0.25">
      <c r="A751" t="s">
        <v>4588</v>
      </c>
      <c r="B751" s="3" t="s">
        <v>1534</v>
      </c>
      <c r="C751" t="s">
        <v>1535</v>
      </c>
      <c r="D751" t="str">
        <f t="shared" si="75"/>
        <v>100% Virgin wool (organic), vanutatud vill</v>
      </c>
      <c r="E751" t="str">
        <f t="shared" si="72"/>
        <v>lava grey mélange  (096E )</v>
      </c>
      <c r="F751" s="1" t="s">
        <v>1371</v>
      </c>
      <c r="G751" s="1" t="s">
        <v>1372</v>
      </c>
      <c r="H751" s="3" t="s">
        <v>4515</v>
      </c>
      <c r="I751" s="2">
        <v>4046304256244</v>
      </c>
      <c r="J751" s="21">
        <v>69.099999999999994</v>
      </c>
      <c r="L751" s="63">
        <f t="shared" si="71"/>
        <v>165.85000000000002</v>
      </c>
      <c r="M751" t="s">
        <v>52</v>
      </c>
      <c r="P751" s="15">
        <f t="shared" si="76"/>
        <v>107.80250000000002</v>
      </c>
      <c r="Q751" s="5">
        <f t="shared" si="73"/>
        <v>0</v>
      </c>
      <c r="R751" s="21">
        <f t="shared" si="74"/>
        <v>38.702500000000029</v>
      </c>
    </row>
    <row r="752" spans="1:18" x14ac:dyDescent="0.25">
      <c r="A752" t="s">
        <v>4588</v>
      </c>
      <c r="B752" s="3" t="s">
        <v>1536</v>
      </c>
      <c r="C752" t="s">
        <v>1537</v>
      </c>
      <c r="D752" t="str">
        <f t="shared" si="75"/>
        <v>100% Virgin wool (organic), vanutatud vill</v>
      </c>
      <c r="E752" t="str">
        <f t="shared" si="72"/>
        <v>lava grey mélange  (096E )</v>
      </c>
      <c r="F752" s="1" t="s">
        <v>1371</v>
      </c>
      <c r="G752" s="1" t="s">
        <v>1372</v>
      </c>
      <c r="H752" s="3" t="s">
        <v>4516</v>
      </c>
      <c r="I752" s="2">
        <v>4046304256251</v>
      </c>
      <c r="J752" s="21">
        <v>76.5</v>
      </c>
      <c r="L752" s="63">
        <f t="shared" si="71"/>
        <v>183.6</v>
      </c>
      <c r="M752" t="s">
        <v>52</v>
      </c>
      <c r="P752" s="15">
        <f t="shared" si="76"/>
        <v>119.34</v>
      </c>
      <c r="Q752" s="5">
        <f t="shared" si="73"/>
        <v>0</v>
      </c>
      <c r="R752" s="21">
        <f t="shared" si="74"/>
        <v>42.84</v>
      </c>
    </row>
    <row r="753" spans="1:19" x14ac:dyDescent="0.25">
      <c r="A753" t="s">
        <v>4586</v>
      </c>
      <c r="B753" s="3" t="s">
        <v>1538</v>
      </c>
      <c r="C753" t="s">
        <v>1539</v>
      </c>
      <c r="D753" t="str">
        <f t="shared" ref="D753:D816" si="77">M753&amp;", "&amp;" "&amp;N753&amp;""</f>
        <v>80% Virgin wool,  20% Silk</v>
      </c>
      <c r="E753" t="str">
        <f t="shared" si="72"/>
        <v>ocean  (32E )</v>
      </c>
      <c r="F753" s="1" t="s">
        <v>1540</v>
      </c>
      <c r="G753" s="1" t="s">
        <v>1541</v>
      </c>
      <c r="H753" s="3" t="s">
        <v>4506</v>
      </c>
      <c r="I753" s="2">
        <v>4046304272107</v>
      </c>
      <c r="J753" s="21">
        <v>87.9</v>
      </c>
      <c r="L753" s="63">
        <f t="shared" si="71"/>
        <v>210.95000000000002</v>
      </c>
      <c r="M753" t="s">
        <v>1542</v>
      </c>
      <c r="N753" t="s">
        <v>1543</v>
      </c>
      <c r="P753" s="15">
        <f t="shared" si="76"/>
        <v>137.11750000000001</v>
      </c>
      <c r="Q753" s="5">
        <f t="shared" si="73"/>
        <v>0</v>
      </c>
      <c r="R753" s="21">
        <f t="shared" si="74"/>
        <v>49.217500000000001</v>
      </c>
      <c r="S753"/>
    </row>
    <row r="754" spans="1:19" x14ac:dyDescent="0.25">
      <c r="A754" t="s">
        <v>4586</v>
      </c>
      <c r="B754" s="3" t="s">
        <v>1544</v>
      </c>
      <c r="C754" t="s">
        <v>1545</v>
      </c>
      <c r="D754" t="str">
        <f t="shared" si="77"/>
        <v>80% Virgin wool,  20% Silk</v>
      </c>
      <c r="E754" t="str">
        <f t="shared" si="72"/>
        <v>ocean  (32E )</v>
      </c>
      <c r="F754" s="1" t="s">
        <v>1540</v>
      </c>
      <c r="G754" s="1" t="s">
        <v>1541</v>
      </c>
      <c r="H754" s="3" t="s">
        <v>4507</v>
      </c>
      <c r="I754" s="2">
        <v>4046304272114</v>
      </c>
      <c r="J754" s="21">
        <v>93.7</v>
      </c>
      <c r="L754" s="63">
        <f t="shared" si="71"/>
        <v>224.9</v>
      </c>
      <c r="M754" t="s">
        <v>1542</v>
      </c>
      <c r="N754" t="s">
        <v>1543</v>
      </c>
      <c r="P754" s="15">
        <f t="shared" si="76"/>
        <v>146.185</v>
      </c>
      <c r="Q754" s="5">
        <f t="shared" si="73"/>
        <v>0</v>
      </c>
      <c r="R754" s="21">
        <f t="shared" si="74"/>
        <v>52.484999999999999</v>
      </c>
      <c r="S754"/>
    </row>
    <row r="755" spans="1:19" x14ac:dyDescent="0.25">
      <c r="A755" t="s">
        <v>4586</v>
      </c>
      <c r="B755" s="3" t="s">
        <v>1546</v>
      </c>
      <c r="C755" t="s">
        <v>1547</v>
      </c>
      <c r="D755" t="str">
        <f t="shared" si="77"/>
        <v>80% Virgin wool,  20% Silk</v>
      </c>
      <c r="E755" t="str">
        <f t="shared" si="72"/>
        <v>ocean  (32E )</v>
      </c>
      <c r="F755" s="1" t="s">
        <v>1540</v>
      </c>
      <c r="G755" s="1" t="s">
        <v>1541</v>
      </c>
      <c r="H755" s="3" t="s">
        <v>4508</v>
      </c>
      <c r="I755" s="2">
        <v>4046304272121</v>
      </c>
      <c r="J755" s="21">
        <v>99.5</v>
      </c>
      <c r="L755" s="63">
        <f t="shared" si="71"/>
        <v>238.79999999999998</v>
      </c>
      <c r="M755" t="s">
        <v>1542</v>
      </c>
      <c r="N755" t="s">
        <v>1543</v>
      </c>
      <c r="P755" s="15">
        <f t="shared" si="76"/>
        <v>155.22</v>
      </c>
      <c r="Q755" s="5">
        <f t="shared" si="73"/>
        <v>0</v>
      </c>
      <c r="R755" s="21">
        <f t="shared" si="74"/>
        <v>55.72</v>
      </c>
      <c r="S755"/>
    </row>
    <row r="756" spans="1:19" x14ac:dyDescent="0.25">
      <c r="A756" t="s">
        <v>4586</v>
      </c>
      <c r="B756" s="3" t="s">
        <v>1548</v>
      </c>
      <c r="C756" t="s">
        <v>1549</v>
      </c>
      <c r="D756" t="str">
        <f t="shared" si="77"/>
        <v>80% Virgin wool,  20% Silk</v>
      </c>
      <c r="E756" t="str">
        <f t="shared" si="72"/>
        <v>ocean  (32E )</v>
      </c>
      <c r="F756" s="1" t="s">
        <v>1540</v>
      </c>
      <c r="G756" s="1" t="s">
        <v>1541</v>
      </c>
      <c r="H756" s="3" t="s">
        <v>4509</v>
      </c>
      <c r="I756" s="2">
        <v>4046304272138</v>
      </c>
      <c r="J756" s="21">
        <v>105.3</v>
      </c>
      <c r="L756" s="63">
        <f t="shared" si="71"/>
        <v>252.70000000000002</v>
      </c>
      <c r="M756" t="s">
        <v>1542</v>
      </c>
      <c r="N756" t="s">
        <v>1543</v>
      </c>
      <c r="P756" s="15">
        <f t="shared" si="76"/>
        <v>164.25500000000002</v>
      </c>
      <c r="Q756" s="5">
        <f t="shared" si="73"/>
        <v>0</v>
      </c>
      <c r="R756" s="21">
        <f t="shared" si="74"/>
        <v>58.955000000000027</v>
      </c>
      <c r="S756"/>
    </row>
    <row r="757" spans="1:19" x14ac:dyDescent="0.25">
      <c r="A757" t="s">
        <v>4586</v>
      </c>
      <c r="B757" s="3" t="s">
        <v>1550</v>
      </c>
      <c r="C757" t="s">
        <v>1551</v>
      </c>
      <c r="D757" t="str">
        <f t="shared" si="77"/>
        <v>80% Virgin wool,  20% Silk</v>
      </c>
      <c r="E757" t="str">
        <f t="shared" si="72"/>
        <v>pebble  (92E )</v>
      </c>
      <c r="F757" s="1" t="s">
        <v>1552</v>
      </c>
      <c r="G757" s="1" t="s">
        <v>1553</v>
      </c>
      <c r="H757" s="3" t="s">
        <v>4506</v>
      </c>
      <c r="I757" s="2">
        <v>4046304272145</v>
      </c>
      <c r="J757" s="21">
        <v>83.95</v>
      </c>
      <c r="L757" s="63">
        <f t="shared" si="71"/>
        <v>201.5</v>
      </c>
      <c r="M757" t="s">
        <v>1542</v>
      </c>
      <c r="N757" t="s">
        <v>1543</v>
      </c>
      <c r="P757" s="15">
        <f t="shared" si="76"/>
        <v>130.97499999999999</v>
      </c>
      <c r="Q757" s="5">
        <f t="shared" si="73"/>
        <v>0</v>
      </c>
      <c r="R757" s="21">
        <f t="shared" si="74"/>
        <v>47.024999999999991</v>
      </c>
      <c r="S757"/>
    </row>
    <row r="758" spans="1:19" x14ac:dyDescent="0.25">
      <c r="A758" t="s">
        <v>4586</v>
      </c>
      <c r="B758" s="3" t="s">
        <v>1554</v>
      </c>
      <c r="C758" t="s">
        <v>1555</v>
      </c>
      <c r="D758" t="str">
        <f t="shared" si="77"/>
        <v>80% Virgin wool,  20% Silk</v>
      </c>
      <c r="E758" t="str">
        <f t="shared" si="72"/>
        <v>pebble  (92E )</v>
      </c>
      <c r="F758" s="1" t="s">
        <v>1552</v>
      </c>
      <c r="G758" s="1" t="s">
        <v>1553</v>
      </c>
      <c r="H758" s="3" t="s">
        <v>4507</v>
      </c>
      <c r="I758" s="2">
        <v>4046304272152</v>
      </c>
      <c r="J758" s="21">
        <v>89.25</v>
      </c>
      <c r="L758" s="63">
        <f t="shared" si="71"/>
        <v>214.2</v>
      </c>
      <c r="M758" t="s">
        <v>1542</v>
      </c>
      <c r="N758" t="s">
        <v>1543</v>
      </c>
      <c r="P758" s="15">
        <f t="shared" si="76"/>
        <v>139.22999999999999</v>
      </c>
      <c r="Q758" s="5">
        <f t="shared" si="73"/>
        <v>0</v>
      </c>
      <c r="R758" s="21">
        <f t="shared" si="74"/>
        <v>49.97999999999999</v>
      </c>
      <c r="S758"/>
    </row>
    <row r="759" spans="1:19" x14ac:dyDescent="0.25">
      <c r="A759" t="s">
        <v>4586</v>
      </c>
      <c r="B759" s="3" t="s">
        <v>1556</v>
      </c>
      <c r="C759" t="s">
        <v>1557</v>
      </c>
      <c r="D759" t="str">
        <f t="shared" si="77"/>
        <v>80% Virgin wool,  20% Silk</v>
      </c>
      <c r="E759" t="str">
        <f t="shared" si="72"/>
        <v>pebble  (92E )</v>
      </c>
      <c r="F759" s="1" t="s">
        <v>1552</v>
      </c>
      <c r="G759" s="1" t="s">
        <v>1553</v>
      </c>
      <c r="H759" s="3" t="s">
        <v>4508</v>
      </c>
      <c r="I759" s="2">
        <v>4046304272169</v>
      </c>
      <c r="J759" s="21">
        <v>94.55</v>
      </c>
      <c r="L759" s="63">
        <f t="shared" si="71"/>
        <v>226.9</v>
      </c>
      <c r="M759" t="s">
        <v>1542</v>
      </c>
      <c r="N759" t="s">
        <v>1543</v>
      </c>
      <c r="P759" s="15">
        <f t="shared" si="76"/>
        <v>147.48500000000001</v>
      </c>
      <c r="Q759" s="5">
        <f t="shared" si="73"/>
        <v>0</v>
      </c>
      <c r="R759" s="21">
        <f t="shared" si="74"/>
        <v>52.935000000000016</v>
      </c>
      <c r="S759"/>
    </row>
    <row r="760" spans="1:19" x14ac:dyDescent="0.25">
      <c r="A760" t="s">
        <v>4586</v>
      </c>
      <c r="B760" s="3" t="s">
        <v>1558</v>
      </c>
      <c r="C760" t="s">
        <v>1559</v>
      </c>
      <c r="D760" t="str">
        <f t="shared" si="77"/>
        <v>80% Virgin wool,  20% Silk</v>
      </c>
      <c r="E760" t="str">
        <f t="shared" si="72"/>
        <v>pebble  (92E )</v>
      </c>
      <c r="F760" s="1" t="s">
        <v>1552</v>
      </c>
      <c r="G760" s="1" t="s">
        <v>1553</v>
      </c>
      <c r="H760" s="3" t="s">
        <v>4509</v>
      </c>
      <c r="I760" s="2">
        <v>4046304272176</v>
      </c>
      <c r="J760" s="21">
        <v>99.85</v>
      </c>
      <c r="L760" s="63">
        <f t="shared" si="71"/>
        <v>239.65</v>
      </c>
      <c r="M760" t="s">
        <v>1542</v>
      </c>
      <c r="N760" t="s">
        <v>1543</v>
      </c>
      <c r="P760" s="15">
        <f t="shared" si="76"/>
        <v>155.77250000000001</v>
      </c>
      <c r="Q760" s="5">
        <f t="shared" si="73"/>
        <v>0</v>
      </c>
      <c r="R760" s="21">
        <f t="shared" si="74"/>
        <v>55.922500000000014</v>
      </c>
      <c r="S760"/>
    </row>
    <row r="761" spans="1:19" x14ac:dyDescent="0.25">
      <c r="A761" t="s">
        <v>4587</v>
      </c>
      <c r="B761" s="3" t="s">
        <v>1560</v>
      </c>
      <c r="C761" t="s">
        <v>1561</v>
      </c>
      <c r="D761" t="str">
        <f t="shared" si="77"/>
        <v>80% Virgin wool,  20% Silk</v>
      </c>
      <c r="E761" t="str">
        <f t="shared" si="72"/>
        <v>ocean  (32E )</v>
      </c>
      <c r="F761" s="1" t="s">
        <v>1540</v>
      </c>
      <c r="G761" s="1" t="s">
        <v>1541</v>
      </c>
      <c r="H761" s="3">
        <v>44</v>
      </c>
      <c r="I761" s="2">
        <v>4046304272183</v>
      </c>
      <c r="J761" s="21">
        <v>91.5</v>
      </c>
      <c r="L761" s="63">
        <f t="shared" si="71"/>
        <v>219.60000000000002</v>
      </c>
      <c r="M761" t="s">
        <v>1542</v>
      </c>
      <c r="N761" t="s">
        <v>1543</v>
      </c>
      <c r="P761" s="15">
        <f t="shared" si="76"/>
        <v>142.74</v>
      </c>
      <c r="Q761" s="5">
        <f t="shared" si="73"/>
        <v>0</v>
      </c>
      <c r="R761" s="21">
        <f t="shared" si="74"/>
        <v>51.240000000000009</v>
      </c>
      <c r="S761"/>
    </row>
    <row r="762" spans="1:19" x14ac:dyDescent="0.25">
      <c r="A762" t="s">
        <v>4587</v>
      </c>
      <c r="B762" s="3" t="s">
        <v>1562</v>
      </c>
      <c r="C762" t="s">
        <v>1563</v>
      </c>
      <c r="D762" t="str">
        <f t="shared" si="77"/>
        <v>80% Virgin wool,  20% Silk</v>
      </c>
      <c r="E762" t="str">
        <f t="shared" si="72"/>
        <v>ocean  (32E )</v>
      </c>
      <c r="F762" s="1" t="s">
        <v>1540</v>
      </c>
      <c r="G762" s="1" t="s">
        <v>1541</v>
      </c>
      <c r="H762" s="3" t="s">
        <v>4509</v>
      </c>
      <c r="I762" s="2">
        <v>4046304272190</v>
      </c>
      <c r="J762" s="21">
        <v>97.3</v>
      </c>
      <c r="L762" s="63">
        <f t="shared" si="71"/>
        <v>233.5</v>
      </c>
      <c r="M762" t="s">
        <v>1542</v>
      </c>
      <c r="N762" t="s">
        <v>1543</v>
      </c>
      <c r="P762" s="15">
        <f t="shared" si="76"/>
        <v>151.77500000000001</v>
      </c>
      <c r="Q762" s="5">
        <f t="shared" si="73"/>
        <v>0</v>
      </c>
      <c r="R762" s="21">
        <f t="shared" si="74"/>
        <v>54.475000000000009</v>
      </c>
      <c r="S762"/>
    </row>
    <row r="763" spans="1:19" x14ac:dyDescent="0.25">
      <c r="A763" t="s">
        <v>4587</v>
      </c>
      <c r="B763" s="3" t="s">
        <v>1564</v>
      </c>
      <c r="C763" t="s">
        <v>1565</v>
      </c>
      <c r="D763" t="str">
        <f t="shared" si="77"/>
        <v>80% Virgin wool,  20% Silk</v>
      </c>
      <c r="E763" t="str">
        <f t="shared" si="72"/>
        <v>ocean  (32E )</v>
      </c>
      <c r="F763" s="1" t="s">
        <v>1540</v>
      </c>
      <c r="G763" s="1" t="s">
        <v>1541</v>
      </c>
      <c r="H763" s="3" t="s">
        <v>4510</v>
      </c>
      <c r="I763" s="2">
        <v>4046304272206</v>
      </c>
      <c r="J763" s="21">
        <v>103.9</v>
      </c>
      <c r="L763" s="63">
        <f t="shared" si="71"/>
        <v>249.35</v>
      </c>
      <c r="M763" t="s">
        <v>1542</v>
      </c>
      <c r="N763" t="s">
        <v>1543</v>
      </c>
      <c r="P763" s="15">
        <f t="shared" si="76"/>
        <v>162.07750000000001</v>
      </c>
      <c r="Q763" s="5">
        <f t="shared" si="73"/>
        <v>0</v>
      </c>
      <c r="R763" s="21">
        <f t="shared" si="74"/>
        <v>58.177500000000009</v>
      </c>
      <c r="S763"/>
    </row>
    <row r="764" spans="1:19" x14ac:dyDescent="0.25">
      <c r="A764" t="s">
        <v>4587</v>
      </c>
      <c r="B764" s="3" t="s">
        <v>1566</v>
      </c>
      <c r="C764" t="s">
        <v>1567</v>
      </c>
      <c r="D764" t="str">
        <f t="shared" si="77"/>
        <v>80% Virgin wool,  20% Silk</v>
      </c>
      <c r="E764" t="str">
        <f t="shared" si="72"/>
        <v>ocean  (32E )</v>
      </c>
      <c r="F764" s="1" t="s">
        <v>1540</v>
      </c>
      <c r="G764" s="1" t="s">
        <v>1541</v>
      </c>
      <c r="H764" s="3" t="s">
        <v>4511</v>
      </c>
      <c r="I764" s="2">
        <v>4046304272213</v>
      </c>
      <c r="J764" s="21">
        <v>108.9</v>
      </c>
      <c r="L764" s="63">
        <f t="shared" si="71"/>
        <v>261.35000000000002</v>
      </c>
      <c r="M764" t="s">
        <v>1542</v>
      </c>
      <c r="N764" t="s">
        <v>1543</v>
      </c>
      <c r="P764" s="15">
        <f t="shared" si="76"/>
        <v>169.87750000000003</v>
      </c>
      <c r="Q764" s="5">
        <f t="shared" si="73"/>
        <v>0</v>
      </c>
      <c r="R764" s="21">
        <f t="shared" si="74"/>
        <v>60.97750000000002</v>
      </c>
      <c r="S764"/>
    </row>
    <row r="765" spans="1:19" x14ac:dyDescent="0.25">
      <c r="A765" t="s">
        <v>4587</v>
      </c>
      <c r="B765" s="3" t="s">
        <v>1568</v>
      </c>
      <c r="C765" t="s">
        <v>1569</v>
      </c>
      <c r="D765" t="str">
        <f t="shared" si="77"/>
        <v>80% Virgin wool,  20% Silk</v>
      </c>
      <c r="E765" t="str">
        <f t="shared" si="72"/>
        <v>pebble  (92E )</v>
      </c>
      <c r="F765" s="1" t="s">
        <v>1552</v>
      </c>
      <c r="G765" s="1" t="s">
        <v>1553</v>
      </c>
      <c r="H765" s="3">
        <v>44</v>
      </c>
      <c r="I765" s="2">
        <v>4046304272220</v>
      </c>
      <c r="J765" s="21">
        <v>87.3</v>
      </c>
      <c r="L765" s="63">
        <f t="shared" si="71"/>
        <v>209.50000000000003</v>
      </c>
      <c r="M765" t="s">
        <v>1542</v>
      </c>
      <c r="N765" t="s">
        <v>1543</v>
      </c>
      <c r="P765" s="15">
        <f t="shared" si="76"/>
        <v>136.17500000000001</v>
      </c>
      <c r="Q765" s="5">
        <f t="shared" si="73"/>
        <v>0</v>
      </c>
      <c r="R765" s="21">
        <f t="shared" si="74"/>
        <v>48.875000000000014</v>
      </c>
      <c r="S765"/>
    </row>
    <row r="766" spans="1:19" x14ac:dyDescent="0.25">
      <c r="A766" t="s">
        <v>4587</v>
      </c>
      <c r="B766" s="3" t="s">
        <v>1570</v>
      </c>
      <c r="C766" t="s">
        <v>1571</v>
      </c>
      <c r="D766" t="str">
        <f t="shared" si="77"/>
        <v>80% Virgin wool,  20% Silk</v>
      </c>
      <c r="E766" t="str">
        <f t="shared" si="72"/>
        <v>pebble  (92E )</v>
      </c>
      <c r="F766" s="1" t="s">
        <v>1552</v>
      </c>
      <c r="G766" s="1" t="s">
        <v>1553</v>
      </c>
      <c r="H766" s="3" t="s">
        <v>4509</v>
      </c>
      <c r="I766" s="2">
        <v>4046304272237</v>
      </c>
      <c r="J766" s="21">
        <v>92.4</v>
      </c>
      <c r="L766" s="63">
        <f t="shared" si="71"/>
        <v>221.74999999999997</v>
      </c>
      <c r="M766" t="s">
        <v>1542</v>
      </c>
      <c r="N766" t="s">
        <v>1543</v>
      </c>
      <c r="P766" s="15">
        <f t="shared" si="76"/>
        <v>144.13749999999999</v>
      </c>
      <c r="Q766" s="5">
        <f t="shared" si="73"/>
        <v>0</v>
      </c>
      <c r="R766" s="21">
        <f t="shared" si="74"/>
        <v>51.737499999999983</v>
      </c>
      <c r="S766"/>
    </row>
    <row r="767" spans="1:19" x14ac:dyDescent="0.25">
      <c r="A767" t="s">
        <v>4587</v>
      </c>
      <c r="B767" s="3" t="s">
        <v>1572</v>
      </c>
      <c r="C767" t="s">
        <v>1573</v>
      </c>
      <c r="D767" t="str">
        <f t="shared" si="77"/>
        <v>80% Virgin wool,  20% Silk</v>
      </c>
      <c r="E767" t="str">
        <f t="shared" si="72"/>
        <v>pebble  (92E )</v>
      </c>
      <c r="F767" s="1" t="s">
        <v>1552</v>
      </c>
      <c r="G767" s="1" t="s">
        <v>1553</v>
      </c>
      <c r="H767" s="3" t="s">
        <v>4510</v>
      </c>
      <c r="I767" s="2">
        <v>4046304272244</v>
      </c>
      <c r="J767" s="21">
        <v>97.5</v>
      </c>
      <c r="L767" s="63">
        <f t="shared" si="71"/>
        <v>234</v>
      </c>
      <c r="M767" t="s">
        <v>1542</v>
      </c>
      <c r="N767" t="s">
        <v>1543</v>
      </c>
      <c r="P767" s="15">
        <f t="shared" si="76"/>
        <v>152.1</v>
      </c>
      <c r="Q767" s="5">
        <f t="shared" si="73"/>
        <v>0</v>
      </c>
      <c r="R767" s="21">
        <f t="shared" si="74"/>
        <v>54.599999999999994</v>
      </c>
      <c r="S767"/>
    </row>
    <row r="768" spans="1:19" x14ac:dyDescent="0.25">
      <c r="A768" t="s">
        <v>4587</v>
      </c>
      <c r="B768" s="3" t="s">
        <v>1574</v>
      </c>
      <c r="C768" t="s">
        <v>1575</v>
      </c>
      <c r="D768" t="str">
        <f t="shared" si="77"/>
        <v>80% Virgin wool,  20% Silk</v>
      </c>
      <c r="E768" t="str">
        <f t="shared" si="72"/>
        <v>pebble  (92E )</v>
      </c>
      <c r="F768" s="1" t="s">
        <v>1552</v>
      </c>
      <c r="G768" s="1" t="s">
        <v>1553</v>
      </c>
      <c r="H768" s="3" t="s">
        <v>4511</v>
      </c>
      <c r="I768" s="2">
        <v>4046304272251</v>
      </c>
      <c r="J768" s="21">
        <v>102.6</v>
      </c>
      <c r="L768" s="63">
        <f t="shared" si="71"/>
        <v>246.25</v>
      </c>
      <c r="M768" t="s">
        <v>1542</v>
      </c>
      <c r="N768" t="s">
        <v>1543</v>
      </c>
      <c r="P768" s="15">
        <f t="shared" si="76"/>
        <v>160.0625</v>
      </c>
      <c r="Q768" s="5">
        <f t="shared" si="73"/>
        <v>0</v>
      </c>
      <c r="R768" s="21">
        <f t="shared" si="74"/>
        <v>57.462500000000006</v>
      </c>
      <c r="S768"/>
    </row>
    <row r="769" spans="1:19" x14ac:dyDescent="0.25">
      <c r="A769" t="s">
        <v>4589</v>
      </c>
      <c r="B769" s="3" t="s">
        <v>1576</v>
      </c>
      <c r="C769" t="s">
        <v>1577</v>
      </c>
      <c r="D769" t="str">
        <f t="shared" si="77"/>
        <v>80% Virgin wool,  20% Silk</v>
      </c>
      <c r="E769" t="str">
        <f t="shared" si="72"/>
        <v>ocean  (32E )</v>
      </c>
      <c r="F769" s="1" t="s">
        <v>1540</v>
      </c>
      <c r="G769" s="1" t="s">
        <v>1541</v>
      </c>
      <c r="H769" s="3">
        <v>104</v>
      </c>
      <c r="I769" s="2">
        <v>4046304272268</v>
      </c>
      <c r="J769" s="21">
        <v>65.2</v>
      </c>
      <c r="L769" s="63">
        <f t="shared" si="71"/>
        <v>156.5</v>
      </c>
      <c r="M769" t="s">
        <v>1542</v>
      </c>
      <c r="N769" t="s">
        <v>1543</v>
      </c>
      <c r="P769" s="15">
        <f t="shared" si="76"/>
        <v>101.72500000000001</v>
      </c>
      <c r="Q769" s="5">
        <f t="shared" si="73"/>
        <v>0</v>
      </c>
      <c r="R769" s="21">
        <f t="shared" si="74"/>
        <v>36.525000000000006</v>
      </c>
      <c r="S769"/>
    </row>
    <row r="770" spans="1:19" x14ac:dyDescent="0.25">
      <c r="A770" t="s">
        <v>4589</v>
      </c>
      <c r="B770" s="3" t="s">
        <v>1578</v>
      </c>
      <c r="C770" t="s">
        <v>1579</v>
      </c>
      <c r="D770" t="str">
        <f t="shared" si="77"/>
        <v>80% Virgin wool,  20% Silk</v>
      </c>
      <c r="E770" t="str">
        <f t="shared" si="72"/>
        <v>ocean  (32E )</v>
      </c>
      <c r="F770" s="1" t="s">
        <v>1540</v>
      </c>
      <c r="G770" s="1" t="s">
        <v>1541</v>
      </c>
      <c r="H770" s="3">
        <v>116</v>
      </c>
      <c r="I770" s="2">
        <v>4046304272275</v>
      </c>
      <c r="J770" s="21">
        <v>68.099999999999994</v>
      </c>
      <c r="L770" s="63">
        <f t="shared" si="71"/>
        <v>163.45000000000002</v>
      </c>
      <c r="M770" t="s">
        <v>1542</v>
      </c>
      <c r="N770" t="s">
        <v>1543</v>
      </c>
      <c r="P770" s="15">
        <f t="shared" si="76"/>
        <v>106.24250000000002</v>
      </c>
      <c r="Q770" s="5">
        <f t="shared" si="73"/>
        <v>0</v>
      </c>
      <c r="R770" s="21">
        <f t="shared" si="74"/>
        <v>38.142500000000027</v>
      </c>
      <c r="S770"/>
    </row>
    <row r="771" spans="1:19" x14ac:dyDescent="0.25">
      <c r="A771" t="s">
        <v>4589</v>
      </c>
      <c r="B771" s="3" t="s">
        <v>1580</v>
      </c>
      <c r="C771" t="s">
        <v>1581</v>
      </c>
      <c r="D771" t="str">
        <f t="shared" si="77"/>
        <v>80% Virgin wool,  20% Silk</v>
      </c>
      <c r="E771" t="str">
        <f t="shared" si="72"/>
        <v>ocean  (32E )</v>
      </c>
      <c r="F771" s="1" t="s">
        <v>1540</v>
      </c>
      <c r="G771" s="1" t="s">
        <v>1541</v>
      </c>
      <c r="H771" s="3">
        <v>128</v>
      </c>
      <c r="I771" s="2">
        <v>4046304272282</v>
      </c>
      <c r="J771" s="21">
        <v>71</v>
      </c>
      <c r="L771" s="63">
        <f t="shared" si="71"/>
        <v>170.4</v>
      </c>
      <c r="M771" t="s">
        <v>1542</v>
      </c>
      <c r="N771" t="s">
        <v>1543</v>
      </c>
      <c r="P771" s="15">
        <f t="shared" si="76"/>
        <v>110.76</v>
      </c>
      <c r="Q771" s="5">
        <f t="shared" si="73"/>
        <v>0</v>
      </c>
      <c r="R771" s="21">
        <f t="shared" si="74"/>
        <v>39.760000000000005</v>
      </c>
      <c r="S771"/>
    </row>
    <row r="772" spans="1:19" x14ac:dyDescent="0.25">
      <c r="A772" t="s">
        <v>4589</v>
      </c>
      <c r="B772" s="3" t="s">
        <v>1582</v>
      </c>
      <c r="C772" t="s">
        <v>1583</v>
      </c>
      <c r="D772" t="str">
        <f t="shared" si="77"/>
        <v>80% Virgin wool,  20% Silk</v>
      </c>
      <c r="E772" t="str">
        <f t="shared" si="72"/>
        <v>pebble  (92E )</v>
      </c>
      <c r="F772" s="1" t="s">
        <v>1552</v>
      </c>
      <c r="G772" s="1" t="s">
        <v>1553</v>
      </c>
      <c r="H772" s="3">
        <v>104</v>
      </c>
      <c r="I772" s="2">
        <v>4046304272299</v>
      </c>
      <c r="J772" s="21">
        <v>62.95</v>
      </c>
      <c r="L772" s="63">
        <f t="shared" si="71"/>
        <v>151.1</v>
      </c>
      <c r="M772" t="s">
        <v>1542</v>
      </c>
      <c r="N772" t="s">
        <v>1543</v>
      </c>
      <c r="P772" s="15">
        <f t="shared" si="76"/>
        <v>98.215000000000003</v>
      </c>
      <c r="Q772" s="5">
        <f t="shared" si="73"/>
        <v>0</v>
      </c>
      <c r="R772" s="21">
        <f t="shared" si="74"/>
        <v>35.265000000000001</v>
      </c>
      <c r="S772"/>
    </row>
    <row r="773" spans="1:19" x14ac:dyDescent="0.25">
      <c r="A773" t="s">
        <v>4589</v>
      </c>
      <c r="B773" s="3" t="s">
        <v>1584</v>
      </c>
      <c r="C773" t="s">
        <v>1585</v>
      </c>
      <c r="D773" t="str">
        <f t="shared" si="77"/>
        <v>80% Virgin wool,  20% Silk</v>
      </c>
      <c r="E773" t="str">
        <f t="shared" si="72"/>
        <v>pebble  (92E )</v>
      </c>
      <c r="F773" s="1" t="s">
        <v>1552</v>
      </c>
      <c r="G773" s="1" t="s">
        <v>1553</v>
      </c>
      <c r="H773" s="3">
        <v>116</v>
      </c>
      <c r="I773" s="2">
        <v>4046304272305</v>
      </c>
      <c r="J773" s="21">
        <v>65.55</v>
      </c>
      <c r="L773" s="63">
        <f t="shared" ref="L773:L836" si="78">ROUND((J773*2.4)/50,3)*50</f>
        <v>157.29999999999998</v>
      </c>
      <c r="M773" t="s">
        <v>1542</v>
      </c>
      <c r="N773" t="s">
        <v>1543</v>
      </c>
      <c r="P773" s="15">
        <f t="shared" si="76"/>
        <v>102.24499999999999</v>
      </c>
      <c r="Q773" s="5">
        <f t="shared" si="73"/>
        <v>0</v>
      </c>
      <c r="R773" s="21">
        <f t="shared" si="74"/>
        <v>36.694999999999993</v>
      </c>
      <c r="S773"/>
    </row>
    <row r="774" spans="1:19" x14ac:dyDescent="0.25">
      <c r="A774" t="s">
        <v>4589</v>
      </c>
      <c r="B774" s="3" t="s">
        <v>1586</v>
      </c>
      <c r="C774" t="s">
        <v>1587</v>
      </c>
      <c r="D774" t="str">
        <f t="shared" si="77"/>
        <v>80% Virgin wool,  20% Silk</v>
      </c>
      <c r="E774" t="str">
        <f t="shared" ref="E774:E837" si="79">G774&amp;" "&amp;" (" &amp;F774&amp;" )"</f>
        <v>pebble  (92E )</v>
      </c>
      <c r="F774" s="1" t="s">
        <v>1552</v>
      </c>
      <c r="G774" s="1" t="s">
        <v>1553</v>
      </c>
      <c r="H774" s="3">
        <v>128</v>
      </c>
      <c r="I774" s="2">
        <v>4046304272312</v>
      </c>
      <c r="J774" s="21">
        <v>68.150000000000006</v>
      </c>
      <c r="L774" s="63">
        <f t="shared" si="78"/>
        <v>163.54999999999998</v>
      </c>
      <c r="M774" t="s">
        <v>1542</v>
      </c>
      <c r="N774" t="s">
        <v>1543</v>
      </c>
      <c r="P774" s="15">
        <f t="shared" si="76"/>
        <v>106.30749999999999</v>
      </c>
      <c r="Q774" s="5">
        <f t="shared" ref="Q774:Q837" si="80">K774*P774</f>
        <v>0</v>
      </c>
      <c r="R774" s="21">
        <f t="shared" ref="R774:R837" si="81">P774-J774</f>
        <v>38.157499999999985</v>
      </c>
      <c r="S774"/>
    </row>
    <row r="775" spans="1:19" x14ac:dyDescent="0.25">
      <c r="A775" t="s">
        <v>4588</v>
      </c>
      <c r="B775" s="3" t="s">
        <v>1588</v>
      </c>
      <c r="C775" t="s">
        <v>1589</v>
      </c>
      <c r="D775" t="str">
        <f t="shared" si="77"/>
        <v>70% Virgin wool (organic),  30% Silk</v>
      </c>
      <c r="E775" t="str">
        <f t="shared" si="79"/>
        <v>natural  (1 )</v>
      </c>
      <c r="F775" s="1">
        <v>1</v>
      </c>
      <c r="G775" s="1" t="s">
        <v>6</v>
      </c>
      <c r="H775" s="3">
        <v>44</v>
      </c>
      <c r="I775" s="2">
        <v>4046304233771</v>
      </c>
      <c r="J775" s="21">
        <v>8.8000000000000007</v>
      </c>
      <c r="L775" s="63">
        <f t="shared" si="78"/>
        <v>21.099999999999998</v>
      </c>
      <c r="M775" t="s">
        <v>1590</v>
      </c>
      <c r="N775" t="s">
        <v>1591</v>
      </c>
      <c r="P775" s="16">
        <f t="shared" ref="P775:P837" si="82">L775*(1-$P$4)</f>
        <v>14.769999999999998</v>
      </c>
      <c r="Q775" s="5">
        <f t="shared" si="80"/>
        <v>0</v>
      </c>
      <c r="R775" s="21">
        <f t="shared" si="81"/>
        <v>5.9699999999999971</v>
      </c>
      <c r="S775"/>
    </row>
    <row r="776" spans="1:19" x14ac:dyDescent="0.25">
      <c r="A776" t="s">
        <v>4588</v>
      </c>
      <c r="B776" s="3" t="s">
        <v>1592</v>
      </c>
      <c r="C776" t="s">
        <v>1593</v>
      </c>
      <c r="D776" t="str">
        <f t="shared" si="77"/>
        <v>70% Virgin wool (organic),  30% Silk</v>
      </c>
      <c r="E776" t="str">
        <f t="shared" si="79"/>
        <v>natural  (1 )</v>
      </c>
      <c r="F776" s="1">
        <v>1</v>
      </c>
      <c r="G776" s="1" t="s">
        <v>6</v>
      </c>
      <c r="H776" s="3">
        <v>50</v>
      </c>
      <c r="I776" s="2">
        <v>4046304233788</v>
      </c>
      <c r="J776" s="21">
        <v>9.6</v>
      </c>
      <c r="L776" s="63">
        <f t="shared" si="78"/>
        <v>23.05</v>
      </c>
      <c r="M776" t="s">
        <v>1590</v>
      </c>
      <c r="N776" t="s">
        <v>1591</v>
      </c>
      <c r="P776" s="16">
        <f t="shared" si="82"/>
        <v>16.134999999999998</v>
      </c>
      <c r="Q776" s="5">
        <f t="shared" si="80"/>
        <v>0</v>
      </c>
      <c r="R776" s="21">
        <f t="shared" si="81"/>
        <v>6.5349999999999984</v>
      </c>
      <c r="S776"/>
    </row>
    <row r="777" spans="1:19" x14ac:dyDescent="0.25">
      <c r="A777" t="s">
        <v>4588</v>
      </c>
      <c r="B777" s="3" t="s">
        <v>1594</v>
      </c>
      <c r="C777" t="s">
        <v>1595</v>
      </c>
      <c r="D777" t="str">
        <f t="shared" si="77"/>
        <v>70% Virgin wool (organic),  30% Silk</v>
      </c>
      <c r="E777" t="str">
        <f t="shared" si="79"/>
        <v>pastel mint (with print)  (4000E )</v>
      </c>
      <c r="F777" s="1" t="s">
        <v>1596</v>
      </c>
      <c r="G777" s="1" t="s">
        <v>1597</v>
      </c>
      <c r="H777" s="3">
        <v>44</v>
      </c>
      <c r="I777" s="2">
        <v>4046304278512</v>
      </c>
      <c r="J777" s="21">
        <v>9.5</v>
      </c>
      <c r="L777" s="63">
        <f t="shared" si="78"/>
        <v>22.8</v>
      </c>
      <c r="M777" t="s">
        <v>1590</v>
      </c>
      <c r="N777" t="s">
        <v>1591</v>
      </c>
      <c r="P777" s="16">
        <f t="shared" si="82"/>
        <v>15.959999999999999</v>
      </c>
      <c r="Q777" s="5">
        <f t="shared" si="80"/>
        <v>0</v>
      </c>
      <c r="R777" s="21">
        <f t="shared" si="81"/>
        <v>6.4599999999999991</v>
      </c>
      <c r="S777"/>
    </row>
    <row r="778" spans="1:19" x14ac:dyDescent="0.25">
      <c r="A778" t="s">
        <v>4588</v>
      </c>
      <c r="B778" s="3" t="s">
        <v>1598</v>
      </c>
      <c r="C778" t="s">
        <v>1599</v>
      </c>
      <c r="D778" t="str">
        <f t="shared" si="77"/>
        <v>70% Virgin wool (organic),  30% Silk</v>
      </c>
      <c r="E778" t="str">
        <f t="shared" si="79"/>
        <v>pastel mint (with print)  (4000E )</v>
      </c>
      <c r="F778" s="1" t="s">
        <v>1596</v>
      </c>
      <c r="G778" s="1" t="s">
        <v>1597</v>
      </c>
      <c r="H778" s="3">
        <v>50</v>
      </c>
      <c r="I778" s="2">
        <v>4046304278529</v>
      </c>
      <c r="J778" s="21">
        <v>11.1</v>
      </c>
      <c r="L778" s="63">
        <f t="shared" si="78"/>
        <v>26.650000000000002</v>
      </c>
      <c r="M778" t="s">
        <v>1590</v>
      </c>
      <c r="N778" t="s">
        <v>1591</v>
      </c>
      <c r="P778" s="16">
        <f t="shared" si="82"/>
        <v>18.655000000000001</v>
      </c>
      <c r="Q778" s="5">
        <f t="shared" si="80"/>
        <v>0</v>
      </c>
      <c r="R778" s="21">
        <f t="shared" si="81"/>
        <v>7.5550000000000015</v>
      </c>
      <c r="S778"/>
    </row>
    <row r="779" spans="1:19" x14ac:dyDescent="0.25">
      <c r="A779" t="s">
        <v>4588</v>
      </c>
      <c r="B779" s="3" t="s">
        <v>1600</v>
      </c>
      <c r="C779" t="s">
        <v>1601</v>
      </c>
      <c r="D779" t="str">
        <f t="shared" si="77"/>
        <v>70% Virgin wool (organic),  30% Silk</v>
      </c>
      <c r="E779" t="str">
        <f t="shared" si="79"/>
        <v>magnolia (with print)  (5300E )</v>
      </c>
      <c r="F779" s="1" t="s">
        <v>1602</v>
      </c>
      <c r="G779" s="1" t="s">
        <v>1603</v>
      </c>
      <c r="H779" s="3">
        <v>44</v>
      </c>
      <c r="I779" s="2">
        <v>4046304278536</v>
      </c>
      <c r="J779" s="21">
        <v>9.5</v>
      </c>
      <c r="L779" s="63">
        <f t="shared" si="78"/>
        <v>22.8</v>
      </c>
      <c r="M779" t="s">
        <v>1590</v>
      </c>
      <c r="N779" t="s">
        <v>1591</v>
      </c>
      <c r="P779" s="16">
        <f t="shared" si="82"/>
        <v>15.959999999999999</v>
      </c>
      <c r="Q779" s="5">
        <f t="shared" si="80"/>
        <v>0</v>
      </c>
      <c r="R779" s="21">
        <f t="shared" si="81"/>
        <v>6.4599999999999991</v>
      </c>
      <c r="S779"/>
    </row>
    <row r="780" spans="1:19" x14ac:dyDescent="0.25">
      <c r="A780" t="s">
        <v>4588</v>
      </c>
      <c r="B780" s="3" t="s">
        <v>1604</v>
      </c>
      <c r="C780" t="s">
        <v>1605</v>
      </c>
      <c r="D780" t="str">
        <f t="shared" si="77"/>
        <v>70% Virgin wool (organic),  30% Silk</v>
      </c>
      <c r="E780" t="str">
        <f t="shared" si="79"/>
        <v>magnolia (with print)  (5300E )</v>
      </c>
      <c r="F780" s="1" t="s">
        <v>1602</v>
      </c>
      <c r="G780" s="1" t="s">
        <v>1603</v>
      </c>
      <c r="H780" s="3">
        <v>50</v>
      </c>
      <c r="I780" s="2">
        <v>4046304278543</v>
      </c>
      <c r="J780" s="21">
        <v>11.1</v>
      </c>
      <c r="L780" s="63">
        <f t="shared" si="78"/>
        <v>26.650000000000002</v>
      </c>
      <c r="M780" t="s">
        <v>1590</v>
      </c>
      <c r="N780" t="s">
        <v>1591</v>
      </c>
      <c r="P780" s="16">
        <f t="shared" si="82"/>
        <v>18.655000000000001</v>
      </c>
      <c r="Q780" s="5">
        <f t="shared" si="80"/>
        <v>0</v>
      </c>
      <c r="R780" s="21">
        <f t="shared" si="81"/>
        <v>7.5550000000000015</v>
      </c>
      <c r="S780"/>
    </row>
    <row r="781" spans="1:19" x14ac:dyDescent="0.25">
      <c r="A781" t="s">
        <v>4588</v>
      </c>
      <c r="B781" s="3" t="s">
        <v>1606</v>
      </c>
      <c r="C781" t="s">
        <v>1607</v>
      </c>
      <c r="D781" t="str">
        <f t="shared" si="77"/>
        <v>70% Virgin wool (organic),  30% Silk</v>
      </c>
      <c r="E781" t="str">
        <f t="shared" si="79"/>
        <v>natural  (1 )</v>
      </c>
      <c r="F781" s="1">
        <v>1</v>
      </c>
      <c r="G781" s="1" t="s">
        <v>6</v>
      </c>
      <c r="H781" s="3">
        <v>2632</v>
      </c>
      <c r="I781" s="2">
        <v>4046304006962</v>
      </c>
      <c r="J781" s="21">
        <v>5.8</v>
      </c>
      <c r="L781" s="63">
        <f t="shared" si="78"/>
        <v>13.900000000000002</v>
      </c>
      <c r="M781" t="s">
        <v>1590</v>
      </c>
      <c r="N781" t="s">
        <v>1591</v>
      </c>
      <c r="P781" s="16">
        <f t="shared" si="82"/>
        <v>9.73</v>
      </c>
      <c r="Q781" s="5">
        <f t="shared" si="80"/>
        <v>0</v>
      </c>
      <c r="R781" s="21">
        <f t="shared" si="81"/>
        <v>3.9300000000000006</v>
      </c>
      <c r="S781"/>
    </row>
    <row r="782" spans="1:19" x14ac:dyDescent="0.25">
      <c r="A782" t="s">
        <v>4588</v>
      </c>
      <c r="B782" s="3" t="s">
        <v>1608</v>
      </c>
      <c r="C782" t="s">
        <v>1609</v>
      </c>
      <c r="D782" t="str">
        <f t="shared" si="77"/>
        <v>70% Virgin wool (organic),  30% Silk</v>
      </c>
      <c r="E782" t="str">
        <f t="shared" si="79"/>
        <v>natural  (1 )</v>
      </c>
      <c r="F782" s="1">
        <v>1</v>
      </c>
      <c r="G782" s="1" t="s">
        <v>6</v>
      </c>
      <c r="H782" s="3">
        <v>3844</v>
      </c>
      <c r="I782" s="2">
        <v>4046304006979</v>
      </c>
      <c r="J782" s="21">
        <v>6</v>
      </c>
      <c r="L782" s="63">
        <f t="shared" si="78"/>
        <v>14.399999999999999</v>
      </c>
      <c r="M782" t="s">
        <v>1590</v>
      </c>
      <c r="N782" t="s">
        <v>1591</v>
      </c>
      <c r="P782" s="16">
        <f t="shared" si="82"/>
        <v>10.079999999999998</v>
      </c>
      <c r="Q782" s="5">
        <f t="shared" si="80"/>
        <v>0</v>
      </c>
      <c r="R782" s="21">
        <f t="shared" si="81"/>
        <v>4.0799999999999983</v>
      </c>
      <c r="S782"/>
    </row>
    <row r="783" spans="1:19" x14ac:dyDescent="0.25">
      <c r="A783" t="s">
        <v>4588</v>
      </c>
      <c r="B783" s="3" t="s">
        <v>1610</v>
      </c>
      <c r="C783" t="s">
        <v>1611</v>
      </c>
      <c r="D783" t="str">
        <f t="shared" si="77"/>
        <v>70% Virgin wool (organic),  30% Silk</v>
      </c>
      <c r="E783" t="str">
        <f t="shared" si="79"/>
        <v>pastel mint (with print)  (4000E )</v>
      </c>
      <c r="F783" s="1" t="s">
        <v>1596</v>
      </c>
      <c r="G783" s="1" t="s">
        <v>1597</v>
      </c>
      <c r="H783" s="3">
        <v>2632</v>
      </c>
      <c r="I783" s="2">
        <v>4046304278550</v>
      </c>
      <c r="J783" s="21">
        <v>6.3</v>
      </c>
      <c r="L783" s="63">
        <f t="shared" si="78"/>
        <v>15.1</v>
      </c>
      <c r="M783" t="s">
        <v>1590</v>
      </c>
      <c r="N783" t="s">
        <v>1591</v>
      </c>
      <c r="P783" s="16">
        <f t="shared" si="82"/>
        <v>10.569999999999999</v>
      </c>
      <c r="Q783" s="5">
        <f t="shared" si="80"/>
        <v>0</v>
      </c>
      <c r="R783" s="21">
        <f t="shared" si="81"/>
        <v>4.2699999999999987</v>
      </c>
      <c r="S783"/>
    </row>
    <row r="784" spans="1:19" x14ac:dyDescent="0.25">
      <c r="A784" t="s">
        <v>4588</v>
      </c>
      <c r="B784" s="3" t="s">
        <v>1612</v>
      </c>
      <c r="C784" t="s">
        <v>1613</v>
      </c>
      <c r="D784" t="str">
        <f t="shared" si="77"/>
        <v>70% Virgin wool (organic),  30% Silk</v>
      </c>
      <c r="E784" t="str">
        <f t="shared" si="79"/>
        <v>pastel mint (with print)  (4000E )</v>
      </c>
      <c r="F784" s="1" t="s">
        <v>1596</v>
      </c>
      <c r="G784" s="1" t="s">
        <v>1597</v>
      </c>
      <c r="H784" s="3">
        <v>3844</v>
      </c>
      <c r="I784" s="2">
        <v>4046304278567</v>
      </c>
      <c r="J784" s="21">
        <v>6.5</v>
      </c>
      <c r="L784" s="63">
        <f t="shared" si="78"/>
        <v>15.6</v>
      </c>
      <c r="M784" t="s">
        <v>1590</v>
      </c>
      <c r="N784" t="s">
        <v>1591</v>
      </c>
      <c r="P784" s="16">
        <f t="shared" si="82"/>
        <v>10.92</v>
      </c>
      <c r="Q784" s="5">
        <f t="shared" si="80"/>
        <v>0</v>
      </c>
      <c r="R784" s="21">
        <f t="shared" si="81"/>
        <v>4.42</v>
      </c>
      <c r="S784"/>
    </row>
    <row r="785" spans="1:19" x14ac:dyDescent="0.25">
      <c r="A785" t="s">
        <v>4588</v>
      </c>
      <c r="B785" s="3" t="s">
        <v>1614</v>
      </c>
      <c r="C785" t="s">
        <v>1615</v>
      </c>
      <c r="D785" t="str">
        <f t="shared" si="77"/>
        <v>70% Virgin wool (organic),  30% Silk</v>
      </c>
      <c r="E785" t="str">
        <f t="shared" si="79"/>
        <v>magnolia (with print)  (5300E )</v>
      </c>
      <c r="F785" s="1" t="s">
        <v>1602</v>
      </c>
      <c r="G785" s="1" t="s">
        <v>1603</v>
      </c>
      <c r="H785" s="3">
        <v>2632</v>
      </c>
      <c r="I785" s="2">
        <v>4046304278574</v>
      </c>
      <c r="J785" s="21">
        <v>6.3</v>
      </c>
      <c r="L785" s="63">
        <f t="shared" si="78"/>
        <v>15.1</v>
      </c>
      <c r="M785" t="s">
        <v>1590</v>
      </c>
      <c r="N785" t="s">
        <v>1591</v>
      </c>
      <c r="P785" s="16">
        <f t="shared" si="82"/>
        <v>10.569999999999999</v>
      </c>
      <c r="Q785" s="5">
        <f t="shared" si="80"/>
        <v>0</v>
      </c>
      <c r="R785" s="21">
        <f t="shared" si="81"/>
        <v>4.2699999999999987</v>
      </c>
      <c r="S785"/>
    </row>
    <row r="786" spans="1:19" x14ac:dyDescent="0.25">
      <c r="A786" t="s">
        <v>4588</v>
      </c>
      <c r="B786" s="3" t="s">
        <v>1616</v>
      </c>
      <c r="C786" t="s">
        <v>1617</v>
      </c>
      <c r="D786" t="str">
        <f t="shared" si="77"/>
        <v>70% Virgin wool (organic),  30% Silk</v>
      </c>
      <c r="E786" t="str">
        <f t="shared" si="79"/>
        <v>magnolia (with print)  (5300E )</v>
      </c>
      <c r="F786" s="1" t="s">
        <v>1602</v>
      </c>
      <c r="G786" s="1" t="s">
        <v>1603</v>
      </c>
      <c r="H786" s="3">
        <v>3844</v>
      </c>
      <c r="I786" s="2">
        <v>4046304278581</v>
      </c>
      <c r="J786" s="21">
        <v>6.5</v>
      </c>
      <c r="L786" s="63">
        <f t="shared" si="78"/>
        <v>15.6</v>
      </c>
      <c r="M786" t="s">
        <v>1590</v>
      </c>
      <c r="N786" t="s">
        <v>1591</v>
      </c>
      <c r="P786" s="16">
        <f t="shared" si="82"/>
        <v>10.92</v>
      </c>
      <c r="Q786" s="5">
        <f t="shared" si="80"/>
        <v>0</v>
      </c>
      <c r="R786" s="21">
        <f t="shared" si="81"/>
        <v>4.42</v>
      </c>
      <c r="S786"/>
    </row>
    <row r="787" spans="1:19" x14ac:dyDescent="0.25">
      <c r="A787" t="s">
        <v>4588</v>
      </c>
      <c r="B787" s="3" t="s">
        <v>1618</v>
      </c>
      <c r="C787" t="s">
        <v>1619</v>
      </c>
      <c r="D787" t="str">
        <f t="shared" si="77"/>
        <v>70% Virgin wool (organic),  30% Silk</v>
      </c>
      <c r="E787" t="str">
        <f t="shared" si="79"/>
        <v>natural  (1 )</v>
      </c>
      <c r="F787" s="1">
        <v>1</v>
      </c>
      <c r="G787" s="1" t="s">
        <v>6</v>
      </c>
      <c r="H787" s="3">
        <v>3844</v>
      </c>
      <c r="I787" s="2">
        <v>4046304222171</v>
      </c>
      <c r="J787" s="21">
        <v>8.35</v>
      </c>
      <c r="L787" s="63">
        <f t="shared" si="78"/>
        <v>20.05</v>
      </c>
      <c r="M787" t="s">
        <v>1590</v>
      </c>
      <c r="N787" t="s">
        <v>1591</v>
      </c>
      <c r="P787" s="16">
        <f t="shared" si="82"/>
        <v>14.035</v>
      </c>
      <c r="Q787" s="5">
        <f t="shared" si="80"/>
        <v>0</v>
      </c>
      <c r="R787" s="21">
        <f t="shared" si="81"/>
        <v>5.6850000000000005</v>
      </c>
      <c r="S787"/>
    </row>
    <row r="788" spans="1:19" x14ac:dyDescent="0.25">
      <c r="A788" t="s">
        <v>4588</v>
      </c>
      <c r="B788" s="3" t="s">
        <v>1620</v>
      </c>
      <c r="C788" t="s">
        <v>1621</v>
      </c>
      <c r="D788" t="str">
        <f t="shared" si="77"/>
        <v>70% Virgin wool (organic),  30% Silk</v>
      </c>
      <c r="E788" t="str">
        <f t="shared" si="79"/>
        <v>pastel mint (with print)  (4000E )</v>
      </c>
      <c r="F788" s="1" t="s">
        <v>1596</v>
      </c>
      <c r="G788" s="1" t="s">
        <v>1597</v>
      </c>
      <c r="H788" s="3">
        <v>44</v>
      </c>
      <c r="I788" s="2">
        <v>4046304285657</v>
      </c>
      <c r="J788" s="21">
        <v>21.9</v>
      </c>
      <c r="L788" s="63">
        <f t="shared" si="78"/>
        <v>52.55</v>
      </c>
      <c r="M788" t="s">
        <v>1590</v>
      </c>
      <c r="N788" t="s">
        <v>1591</v>
      </c>
      <c r="P788" s="16">
        <f t="shared" si="82"/>
        <v>36.784999999999997</v>
      </c>
      <c r="Q788" s="5">
        <f t="shared" si="80"/>
        <v>0</v>
      </c>
      <c r="R788" s="21">
        <f t="shared" si="81"/>
        <v>14.884999999999998</v>
      </c>
      <c r="S788"/>
    </row>
    <row r="789" spans="1:19" x14ac:dyDescent="0.25">
      <c r="A789" t="s">
        <v>4588</v>
      </c>
      <c r="B789" s="3" t="s">
        <v>1622</v>
      </c>
      <c r="C789" t="s">
        <v>1623</v>
      </c>
      <c r="D789" t="str">
        <f t="shared" si="77"/>
        <v>70% Virgin wool (organic),  30% Silk</v>
      </c>
      <c r="E789" t="str">
        <f t="shared" si="79"/>
        <v>pastel mint (with print)  (4000E )</v>
      </c>
      <c r="F789" s="1" t="s">
        <v>1596</v>
      </c>
      <c r="G789" s="1" t="s">
        <v>1597</v>
      </c>
      <c r="H789" s="3">
        <v>50</v>
      </c>
      <c r="I789" s="2">
        <v>4046304285664</v>
      </c>
      <c r="J789" s="21">
        <v>23.55</v>
      </c>
      <c r="L789" s="63">
        <f t="shared" si="78"/>
        <v>56.499999999999993</v>
      </c>
      <c r="M789" t="s">
        <v>1590</v>
      </c>
      <c r="N789" t="s">
        <v>1591</v>
      </c>
      <c r="P789" s="16">
        <f t="shared" si="82"/>
        <v>39.54999999999999</v>
      </c>
      <c r="Q789" s="5">
        <f t="shared" si="80"/>
        <v>0</v>
      </c>
      <c r="R789" s="21">
        <f t="shared" si="81"/>
        <v>15.999999999999989</v>
      </c>
      <c r="S789"/>
    </row>
    <row r="790" spans="1:19" x14ac:dyDescent="0.25">
      <c r="A790" t="s">
        <v>4588</v>
      </c>
      <c r="B790" s="3" t="s">
        <v>1624</v>
      </c>
      <c r="C790" t="s">
        <v>1625</v>
      </c>
      <c r="D790" t="str">
        <f t="shared" si="77"/>
        <v>70% Virgin wool (organic),  30% Silk</v>
      </c>
      <c r="E790" t="str">
        <f t="shared" si="79"/>
        <v>pastel mint (with print)  (4000E )</v>
      </c>
      <c r="F790" s="1" t="s">
        <v>1596</v>
      </c>
      <c r="G790" s="1" t="s">
        <v>1597</v>
      </c>
      <c r="H790" s="3">
        <v>56</v>
      </c>
      <c r="I790" s="2">
        <v>4046304285671</v>
      </c>
      <c r="J790" s="21">
        <v>25.2</v>
      </c>
      <c r="L790" s="63">
        <f t="shared" si="78"/>
        <v>60.5</v>
      </c>
      <c r="M790" t="s">
        <v>1590</v>
      </c>
      <c r="N790" t="s">
        <v>1591</v>
      </c>
      <c r="P790" s="16">
        <f t="shared" si="82"/>
        <v>42.349999999999994</v>
      </c>
      <c r="Q790" s="5">
        <f t="shared" si="80"/>
        <v>0</v>
      </c>
      <c r="R790" s="21">
        <f t="shared" si="81"/>
        <v>17.149999999999995</v>
      </c>
      <c r="S790"/>
    </row>
    <row r="791" spans="1:19" x14ac:dyDescent="0.25">
      <c r="A791" t="s">
        <v>4588</v>
      </c>
      <c r="B791" s="3" t="s">
        <v>1626</v>
      </c>
      <c r="C791" t="s">
        <v>1627</v>
      </c>
      <c r="D791" t="str">
        <f t="shared" si="77"/>
        <v>70% Virgin wool (organic),  30% Silk</v>
      </c>
      <c r="E791" t="str">
        <f t="shared" si="79"/>
        <v>magnolia (with print)  (5300E )</v>
      </c>
      <c r="F791" s="1" t="s">
        <v>1602</v>
      </c>
      <c r="G791" s="1" t="s">
        <v>1603</v>
      </c>
      <c r="H791" s="3">
        <v>44</v>
      </c>
      <c r="I791" s="2">
        <v>4046304285688</v>
      </c>
      <c r="J791" s="21">
        <v>21.9</v>
      </c>
      <c r="L791" s="63">
        <f t="shared" si="78"/>
        <v>52.55</v>
      </c>
      <c r="M791" t="s">
        <v>1590</v>
      </c>
      <c r="N791" t="s">
        <v>1591</v>
      </c>
      <c r="P791" s="16">
        <f t="shared" si="82"/>
        <v>36.784999999999997</v>
      </c>
      <c r="Q791" s="5">
        <f t="shared" si="80"/>
        <v>0</v>
      </c>
      <c r="R791" s="21">
        <f t="shared" si="81"/>
        <v>14.884999999999998</v>
      </c>
      <c r="S791"/>
    </row>
    <row r="792" spans="1:19" x14ac:dyDescent="0.25">
      <c r="A792" t="s">
        <v>4588</v>
      </c>
      <c r="B792" s="3" t="s">
        <v>1628</v>
      </c>
      <c r="C792" t="s">
        <v>1629</v>
      </c>
      <c r="D792" t="str">
        <f t="shared" si="77"/>
        <v>70% Virgin wool (organic),  30% Silk</v>
      </c>
      <c r="E792" t="str">
        <f t="shared" si="79"/>
        <v>magnolia (with print)  (5300E )</v>
      </c>
      <c r="F792" s="1" t="s">
        <v>1602</v>
      </c>
      <c r="G792" s="1" t="s">
        <v>1603</v>
      </c>
      <c r="H792" s="3">
        <v>50</v>
      </c>
      <c r="I792" s="2">
        <v>4046304285695</v>
      </c>
      <c r="J792" s="21">
        <v>23.55</v>
      </c>
      <c r="L792" s="63">
        <f t="shared" si="78"/>
        <v>56.499999999999993</v>
      </c>
      <c r="M792" t="s">
        <v>1590</v>
      </c>
      <c r="N792" t="s">
        <v>1591</v>
      </c>
      <c r="P792" s="16">
        <f t="shared" si="82"/>
        <v>39.54999999999999</v>
      </c>
      <c r="Q792" s="5">
        <f t="shared" si="80"/>
        <v>0</v>
      </c>
      <c r="R792" s="21">
        <f t="shared" si="81"/>
        <v>15.999999999999989</v>
      </c>
      <c r="S792"/>
    </row>
    <row r="793" spans="1:19" x14ac:dyDescent="0.25">
      <c r="A793" t="s">
        <v>4588</v>
      </c>
      <c r="B793" s="3" t="s">
        <v>1630</v>
      </c>
      <c r="C793" t="s">
        <v>1631</v>
      </c>
      <c r="D793" t="str">
        <f t="shared" si="77"/>
        <v>70% Virgin wool (organic),  30% Silk</v>
      </c>
      <c r="E793" t="str">
        <f t="shared" si="79"/>
        <v>magnolia (with print)  (5300E )</v>
      </c>
      <c r="F793" s="1" t="s">
        <v>1602</v>
      </c>
      <c r="G793" s="1" t="s">
        <v>1603</v>
      </c>
      <c r="H793" s="3">
        <v>56</v>
      </c>
      <c r="I793" s="2">
        <v>4046304285701</v>
      </c>
      <c r="J793" s="21">
        <v>25.2</v>
      </c>
      <c r="L793" s="63">
        <f t="shared" si="78"/>
        <v>60.5</v>
      </c>
      <c r="M793" t="s">
        <v>1590</v>
      </c>
      <c r="N793" t="s">
        <v>1591</v>
      </c>
      <c r="P793" s="16">
        <f t="shared" si="82"/>
        <v>42.349999999999994</v>
      </c>
      <c r="Q793" s="5">
        <f t="shared" si="80"/>
        <v>0</v>
      </c>
      <c r="R793" s="21">
        <f t="shared" si="81"/>
        <v>17.149999999999995</v>
      </c>
      <c r="S793"/>
    </row>
    <row r="794" spans="1:19" x14ac:dyDescent="0.25">
      <c r="A794" t="s">
        <v>4588</v>
      </c>
      <c r="B794" s="3" t="s">
        <v>1632</v>
      </c>
      <c r="C794" t="s">
        <v>1633</v>
      </c>
      <c r="D794" t="str">
        <f t="shared" si="77"/>
        <v>70% Virgin wool (organic),  30% Silk</v>
      </c>
      <c r="E794" t="str">
        <f t="shared" si="79"/>
        <v>natural  (1 )</v>
      </c>
      <c r="F794" s="1">
        <v>1</v>
      </c>
      <c r="G794" s="1" t="s">
        <v>6</v>
      </c>
      <c r="H794" s="3">
        <v>38</v>
      </c>
      <c r="I794" s="2">
        <v>4046304222164</v>
      </c>
      <c r="J794" s="21">
        <v>13.6</v>
      </c>
      <c r="L794" s="63">
        <f t="shared" si="78"/>
        <v>32.65</v>
      </c>
      <c r="M794" t="s">
        <v>1590</v>
      </c>
      <c r="N794" t="s">
        <v>1591</v>
      </c>
      <c r="P794" s="16">
        <f t="shared" si="82"/>
        <v>22.854999999999997</v>
      </c>
      <c r="Q794" s="5">
        <f t="shared" si="80"/>
        <v>0</v>
      </c>
      <c r="R794" s="21">
        <f t="shared" si="81"/>
        <v>9.2549999999999972</v>
      </c>
      <c r="S794"/>
    </row>
    <row r="795" spans="1:19" x14ac:dyDescent="0.25">
      <c r="A795" t="s">
        <v>4588</v>
      </c>
      <c r="B795" s="3" t="s">
        <v>1634</v>
      </c>
      <c r="C795" t="s">
        <v>1635</v>
      </c>
      <c r="D795" t="str">
        <f t="shared" si="77"/>
        <v>70% Virgin wool (organic),  30% Silk</v>
      </c>
      <c r="E795" t="str">
        <f t="shared" si="79"/>
        <v>natural  (1 )</v>
      </c>
      <c r="F795" s="1">
        <v>1</v>
      </c>
      <c r="G795" s="1" t="s">
        <v>6</v>
      </c>
      <c r="H795" s="3">
        <v>44</v>
      </c>
      <c r="I795" s="2">
        <v>4046304006993</v>
      </c>
      <c r="J795" s="21">
        <v>14.15</v>
      </c>
      <c r="L795" s="63">
        <f t="shared" si="78"/>
        <v>33.950000000000003</v>
      </c>
      <c r="M795" t="s">
        <v>1590</v>
      </c>
      <c r="N795" t="s">
        <v>1591</v>
      </c>
      <c r="P795" s="16">
        <f t="shared" si="82"/>
        <v>23.765000000000001</v>
      </c>
      <c r="Q795" s="5">
        <f t="shared" si="80"/>
        <v>0</v>
      </c>
      <c r="R795" s="21">
        <f t="shared" si="81"/>
        <v>9.6150000000000002</v>
      </c>
      <c r="S795"/>
    </row>
    <row r="796" spans="1:19" x14ac:dyDescent="0.25">
      <c r="A796" t="s">
        <v>4588</v>
      </c>
      <c r="B796" s="3" t="s">
        <v>1636</v>
      </c>
      <c r="C796" t="s">
        <v>1637</v>
      </c>
      <c r="D796" t="str">
        <f t="shared" si="77"/>
        <v>70% Virgin wool (organic),  30% Silk</v>
      </c>
      <c r="E796" t="str">
        <f t="shared" si="79"/>
        <v>natural  (1 )</v>
      </c>
      <c r="F796" s="1">
        <v>1</v>
      </c>
      <c r="G796" s="1" t="s">
        <v>6</v>
      </c>
      <c r="H796" s="3">
        <v>50</v>
      </c>
      <c r="I796" s="2">
        <v>4046304007006</v>
      </c>
      <c r="J796" s="21">
        <v>14.7</v>
      </c>
      <c r="L796" s="63">
        <f t="shared" si="78"/>
        <v>35.299999999999997</v>
      </c>
      <c r="M796" t="s">
        <v>1590</v>
      </c>
      <c r="N796" t="s">
        <v>1591</v>
      </c>
      <c r="P796" s="16">
        <f t="shared" si="82"/>
        <v>24.709999999999997</v>
      </c>
      <c r="Q796" s="5">
        <f t="shared" si="80"/>
        <v>0</v>
      </c>
      <c r="R796" s="21">
        <f t="shared" si="81"/>
        <v>10.009999999999998</v>
      </c>
      <c r="S796"/>
    </row>
    <row r="797" spans="1:19" x14ac:dyDescent="0.25">
      <c r="A797" t="s">
        <v>4588</v>
      </c>
      <c r="B797" s="3" t="s">
        <v>1638</v>
      </c>
      <c r="C797" t="s">
        <v>1639</v>
      </c>
      <c r="D797" t="str">
        <f t="shared" si="77"/>
        <v>70% Virgin wool (organic),  30% Silk</v>
      </c>
      <c r="E797" t="str">
        <f t="shared" si="79"/>
        <v>pastel mint  (40E )</v>
      </c>
      <c r="F797" s="1" t="s">
        <v>1640</v>
      </c>
      <c r="G797" s="1" t="s">
        <v>1641</v>
      </c>
      <c r="H797" s="3">
        <v>44</v>
      </c>
      <c r="I797" s="2">
        <v>4046304285718</v>
      </c>
      <c r="J797" s="21">
        <v>14.7</v>
      </c>
      <c r="L797" s="63">
        <f t="shared" si="78"/>
        <v>35.299999999999997</v>
      </c>
      <c r="M797" t="s">
        <v>1590</v>
      </c>
      <c r="N797" t="s">
        <v>1591</v>
      </c>
      <c r="P797" s="16">
        <f t="shared" si="82"/>
        <v>24.709999999999997</v>
      </c>
      <c r="Q797" s="5">
        <f t="shared" si="80"/>
        <v>0</v>
      </c>
      <c r="R797" s="21">
        <f t="shared" si="81"/>
        <v>10.009999999999998</v>
      </c>
      <c r="S797"/>
    </row>
    <row r="798" spans="1:19" x14ac:dyDescent="0.25">
      <c r="A798" t="s">
        <v>4588</v>
      </c>
      <c r="B798" s="3" t="s">
        <v>1642</v>
      </c>
      <c r="C798" t="s">
        <v>1643</v>
      </c>
      <c r="D798" t="str">
        <f t="shared" si="77"/>
        <v>70% Virgin wool (organic),  30% Silk</v>
      </c>
      <c r="E798" t="str">
        <f t="shared" si="79"/>
        <v>pastel mint  (40E )</v>
      </c>
      <c r="F798" s="1" t="s">
        <v>1640</v>
      </c>
      <c r="G798" s="1" t="s">
        <v>1641</v>
      </c>
      <c r="H798" s="3">
        <v>50</v>
      </c>
      <c r="I798" s="2">
        <v>4046304285725</v>
      </c>
      <c r="J798" s="21">
        <v>15.3</v>
      </c>
      <c r="L798" s="63">
        <f t="shared" si="78"/>
        <v>36.700000000000003</v>
      </c>
      <c r="M798" t="s">
        <v>1590</v>
      </c>
      <c r="N798" t="s">
        <v>1591</v>
      </c>
      <c r="P798" s="16">
        <f t="shared" si="82"/>
        <v>25.69</v>
      </c>
      <c r="Q798" s="5">
        <f t="shared" si="80"/>
        <v>0</v>
      </c>
      <c r="R798" s="21">
        <f t="shared" si="81"/>
        <v>10.39</v>
      </c>
      <c r="S798"/>
    </row>
    <row r="799" spans="1:19" x14ac:dyDescent="0.25">
      <c r="A799" t="s">
        <v>4588</v>
      </c>
      <c r="B799" s="3" t="s">
        <v>1644</v>
      </c>
      <c r="C799" t="s">
        <v>1645</v>
      </c>
      <c r="D799" t="str">
        <f t="shared" si="77"/>
        <v>70% Virgin wool (organic),  30% Silk</v>
      </c>
      <c r="E799" t="str">
        <f t="shared" si="79"/>
        <v>magnolia  (53E )</v>
      </c>
      <c r="F799" s="1" t="s">
        <v>1646</v>
      </c>
      <c r="G799" s="1" t="s">
        <v>1647</v>
      </c>
      <c r="H799" s="3">
        <v>44</v>
      </c>
      <c r="I799" s="2">
        <v>4046304285732</v>
      </c>
      <c r="J799" s="21">
        <v>14.7</v>
      </c>
      <c r="L799" s="63">
        <f t="shared" si="78"/>
        <v>35.299999999999997</v>
      </c>
      <c r="M799" t="s">
        <v>1590</v>
      </c>
      <c r="N799" t="s">
        <v>1591</v>
      </c>
      <c r="P799" s="16">
        <f t="shared" si="82"/>
        <v>24.709999999999997</v>
      </c>
      <c r="Q799" s="5">
        <f t="shared" si="80"/>
        <v>0</v>
      </c>
      <c r="R799" s="21">
        <f t="shared" si="81"/>
        <v>10.009999999999998</v>
      </c>
      <c r="S799"/>
    </row>
    <row r="800" spans="1:19" x14ac:dyDescent="0.25">
      <c r="A800" t="s">
        <v>4588</v>
      </c>
      <c r="B800" s="3" t="s">
        <v>1648</v>
      </c>
      <c r="C800" t="s">
        <v>1649</v>
      </c>
      <c r="D800" t="str">
        <f t="shared" si="77"/>
        <v>70% Virgin wool (organic),  30% Silk</v>
      </c>
      <c r="E800" t="str">
        <f t="shared" si="79"/>
        <v>magnolia  (53E )</v>
      </c>
      <c r="F800" s="1" t="s">
        <v>1646</v>
      </c>
      <c r="G800" s="1" t="s">
        <v>1647</v>
      </c>
      <c r="H800" s="3">
        <v>50</v>
      </c>
      <c r="I800" s="2">
        <v>4046304285749</v>
      </c>
      <c r="J800" s="21">
        <v>15.3</v>
      </c>
      <c r="L800" s="63">
        <f t="shared" si="78"/>
        <v>36.700000000000003</v>
      </c>
      <c r="M800" t="s">
        <v>1590</v>
      </c>
      <c r="N800" t="s">
        <v>1591</v>
      </c>
      <c r="P800" s="16">
        <f t="shared" si="82"/>
        <v>25.69</v>
      </c>
      <c r="Q800" s="5">
        <f t="shared" si="80"/>
        <v>0</v>
      </c>
      <c r="R800" s="21">
        <f t="shared" si="81"/>
        <v>10.39</v>
      </c>
      <c r="S800"/>
    </row>
    <row r="801" spans="1:19" x14ac:dyDescent="0.25">
      <c r="A801" t="s">
        <v>4588</v>
      </c>
      <c r="B801" s="3" t="s">
        <v>1650</v>
      </c>
      <c r="C801" t="s">
        <v>1651</v>
      </c>
      <c r="D801" t="str">
        <f t="shared" si="77"/>
        <v>70% Virgin wool (organic),  30% Silk</v>
      </c>
      <c r="E801" t="str">
        <f t="shared" si="79"/>
        <v>light grey mélange  (91 )</v>
      </c>
      <c r="F801" s="1">
        <v>91</v>
      </c>
      <c r="G801" s="1" t="s">
        <v>523</v>
      </c>
      <c r="H801" s="3">
        <v>1</v>
      </c>
      <c r="I801" s="2">
        <v>4046304242254</v>
      </c>
      <c r="J801" s="21">
        <v>9.9499999999999993</v>
      </c>
      <c r="L801" s="63">
        <f t="shared" si="78"/>
        <v>23.9</v>
      </c>
      <c r="M801" t="s">
        <v>1590</v>
      </c>
      <c r="N801" t="s">
        <v>1591</v>
      </c>
      <c r="P801" s="16">
        <f t="shared" si="82"/>
        <v>16.729999999999997</v>
      </c>
      <c r="Q801" s="5">
        <f t="shared" si="80"/>
        <v>0</v>
      </c>
      <c r="R801" s="21">
        <f t="shared" si="81"/>
        <v>6.7799999999999976</v>
      </c>
      <c r="S801"/>
    </row>
    <row r="802" spans="1:19" x14ac:dyDescent="0.25">
      <c r="A802" t="s">
        <v>4586</v>
      </c>
      <c r="B802" s="3" t="s">
        <v>1652</v>
      </c>
      <c r="C802" t="s">
        <v>1653</v>
      </c>
      <c r="D802" t="str">
        <f t="shared" si="77"/>
        <v>70% Virgin wool (organic),  30% Silk</v>
      </c>
      <c r="E802" t="str">
        <f t="shared" si="79"/>
        <v>light grey mélange  (91 )</v>
      </c>
      <c r="F802" s="1">
        <v>91</v>
      </c>
      <c r="G802" s="1" t="s">
        <v>523</v>
      </c>
      <c r="H802" s="3" t="s">
        <v>4506</v>
      </c>
      <c r="I802" s="2">
        <v>4046304190708</v>
      </c>
      <c r="J802" s="21">
        <v>10.95</v>
      </c>
      <c r="L802" s="63">
        <f t="shared" si="78"/>
        <v>26.3</v>
      </c>
      <c r="M802" t="s">
        <v>1590</v>
      </c>
      <c r="N802" t="s">
        <v>1591</v>
      </c>
      <c r="P802" s="16">
        <f t="shared" si="82"/>
        <v>18.41</v>
      </c>
      <c r="Q802" s="5">
        <f t="shared" si="80"/>
        <v>0</v>
      </c>
      <c r="R802" s="21">
        <f t="shared" si="81"/>
        <v>7.4600000000000009</v>
      </c>
      <c r="S802"/>
    </row>
    <row r="803" spans="1:19" x14ac:dyDescent="0.25">
      <c r="A803" t="s">
        <v>4586</v>
      </c>
      <c r="B803" s="3" t="s">
        <v>1654</v>
      </c>
      <c r="C803" t="s">
        <v>1655</v>
      </c>
      <c r="D803" t="str">
        <f t="shared" si="77"/>
        <v>70% Virgin wool (organic),  30% Silk</v>
      </c>
      <c r="E803" t="str">
        <f t="shared" si="79"/>
        <v>light grey mélange  (91 )</v>
      </c>
      <c r="F803" s="1">
        <v>91</v>
      </c>
      <c r="G803" s="1" t="s">
        <v>523</v>
      </c>
      <c r="H803" s="3" t="s">
        <v>4507</v>
      </c>
      <c r="I803" s="2">
        <v>4046304190715</v>
      </c>
      <c r="J803" s="21">
        <v>11.55</v>
      </c>
      <c r="L803" s="63">
        <f t="shared" si="78"/>
        <v>27.700000000000003</v>
      </c>
      <c r="M803" t="s">
        <v>1590</v>
      </c>
      <c r="N803" t="s">
        <v>1591</v>
      </c>
      <c r="P803" s="16">
        <f t="shared" si="82"/>
        <v>19.39</v>
      </c>
      <c r="Q803" s="5">
        <f t="shared" si="80"/>
        <v>0</v>
      </c>
      <c r="R803" s="21">
        <f t="shared" si="81"/>
        <v>7.84</v>
      </c>
      <c r="S803"/>
    </row>
    <row r="804" spans="1:19" x14ac:dyDescent="0.25">
      <c r="A804" t="s">
        <v>4586</v>
      </c>
      <c r="B804" s="3" t="s">
        <v>1656</v>
      </c>
      <c r="C804" t="s">
        <v>1657</v>
      </c>
      <c r="D804" t="str">
        <f t="shared" si="77"/>
        <v>70% Virgin wool (organic),  30% Silk</v>
      </c>
      <c r="E804" t="str">
        <f t="shared" si="79"/>
        <v>light grey mélange  (91 )</v>
      </c>
      <c r="F804" s="1">
        <v>91</v>
      </c>
      <c r="G804" s="1" t="s">
        <v>523</v>
      </c>
      <c r="H804" s="3" t="s">
        <v>4508</v>
      </c>
      <c r="I804" s="2">
        <v>4046304190722</v>
      </c>
      <c r="J804" s="21">
        <v>12.15</v>
      </c>
      <c r="L804" s="63">
        <f t="shared" si="78"/>
        <v>29.15</v>
      </c>
      <c r="M804" t="s">
        <v>1590</v>
      </c>
      <c r="N804" t="s">
        <v>1591</v>
      </c>
      <c r="P804" s="16">
        <f t="shared" si="82"/>
        <v>20.404999999999998</v>
      </c>
      <c r="Q804" s="5">
        <f t="shared" si="80"/>
        <v>0</v>
      </c>
      <c r="R804" s="21">
        <f t="shared" si="81"/>
        <v>8.2549999999999972</v>
      </c>
      <c r="S804"/>
    </row>
    <row r="805" spans="1:19" x14ac:dyDescent="0.25">
      <c r="A805" t="s">
        <v>4586</v>
      </c>
      <c r="B805" s="3" t="s">
        <v>1658</v>
      </c>
      <c r="C805" t="s">
        <v>1659</v>
      </c>
      <c r="D805" t="str">
        <f t="shared" si="77"/>
        <v>70% Virgin wool (organic),  30% Silk</v>
      </c>
      <c r="E805" t="str">
        <f t="shared" si="79"/>
        <v>light grey mélange  (91 )</v>
      </c>
      <c r="F805" s="1">
        <v>91</v>
      </c>
      <c r="G805" s="1" t="s">
        <v>523</v>
      </c>
      <c r="H805" s="3" t="s">
        <v>4509</v>
      </c>
      <c r="I805" s="2">
        <v>4046304190739</v>
      </c>
      <c r="J805" s="21">
        <v>12.75</v>
      </c>
      <c r="L805" s="63">
        <f t="shared" si="78"/>
        <v>30.599999999999998</v>
      </c>
      <c r="M805" t="s">
        <v>1590</v>
      </c>
      <c r="N805" t="s">
        <v>1591</v>
      </c>
      <c r="P805" s="16">
        <f t="shared" si="82"/>
        <v>21.419999999999998</v>
      </c>
      <c r="Q805" s="5">
        <f t="shared" si="80"/>
        <v>0</v>
      </c>
      <c r="R805" s="21">
        <f t="shared" si="81"/>
        <v>8.6699999999999982</v>
      </c>
      <c r="S805"/>
    </row>
    <row r="806" spans="1:19" x14ac:dyDescent="0.25">
      <c r="A806" t="s">
        <v>4586</v>
      </c>
      <c r="B806" s="3" t="s">
        <v>1660</v>
      </c>
      <c r="C806" t="s">
        <v>1661</v>
      </c>
      <c r="D806" t="str">
        <f t="shared" si="77"/>
        <v>70% Virgin wool (organic),  30% Silk</v>
      </c>
      <c r="E806" t="str">
        <f t="shared" si="79"/>
        <v>navy-blue  (33 )</v>
      </c>
      <c r="F806" s="1">
        <v>33</v>
      </c>
      <c r="G806" s="1" t="s">
        <v>1662</v>
      </c>
      <c r="H806" s="3" t="s">
        <v>4506</v>
      </c>
      <c r="I806" s="2">
        <v>4046304245613</v>
      </c>
      <c r="J806" s="21">
        <v>10.95</v>
      </c>
      <c r="L806" s="63">
        <f t="shared" si="78"/>
        <v>26.3</v>
      </c>
      <c r="M806" t="s">
        <v>1590</v>
      </c>
      <c r="N806" t="s">
        <v>1591</v>
      </c>
      <c r="P806" s="16">
        <f t="shared" si="82"/>
        <v>18.41</v>
      </c>
      <c r="Q806" s="5">
        <f t="shared" si="80"/>
        <v>0</v>
      </c>
      <c r="R806" s="21">
        <f t="shared" si="81"/>
        <v>7.4600000000000009</v>
      </c>
      <c r="S806"/>
    </row>
    <row r="807" spans="1:19" x14ac:dyDescent="0.25">
      <c r="A807" t="s">
        <v>4586</v>
      </c>
      <c r="B807" s="3" t="s">
        <v>1663</v>
      </c>
      <c r="C807" t="s">
        <v>1664</v>
      </c>
      <c r="D807" t="str">
        <f t="shared" si="77"/>
        <v>70% Virgin wool (organic),  30% Silk</v>
      </c>
      <c r="E807" t="str">
        <f t="shared" si="79"/>
        <v>navy-blue  (33 )</v>
      </c>
      <c r="F807" s="1">
        <v>33</v>
      </c>
      <c r="G807" s="1" t="s">
        <v>1662</v>
      </c>
      <c r="H807" s="3" t="s">
        <v>4507</v>
      </c>
      <c r="I807" s="2">
        <v>4046304245620</v>
      </c>
      <c r="J807" s="21">
        <v>11.55</v>
      </c>
      <c r="L807" s="63">
        <f t="shared" si="78"/>
        <v>27.700000000000003</v>
      </c>
      <c r="M807" t="s">
        <v>1590</v>
      </c>
      <c r="N807" t="s">
        <v>1591</v>
      </c>
      <c r="P807" s="16">
        <f t="shared" si="82"/>
        <v>19.39</v>
      </c>
      <c r="Q807" s="5">
        <f t="shared" si="80"/>
        <v>0</v>
      </c>
      <c r="R807" s="21">
        <f t="shared" si="81"/>
        <v>7.84</v>
      </c>
      <c r="S807"/>
    </row>
    <row r="808" spans="1:19" x14ac:dyDescent="0.25">
      <c r="A808" t="s">
        <v>4586</v>
      </c>
      <c r="B808" s="3" t="s">
        <v>1665</v>
      </c>
      <c r="C808" t="s">
        <v>1666</v>
      </c>
      <c r="D808" t="str">
        <f t="shared" si="77"/>
        <v>70% Virgin wool (organic),  30% Silk</v>
      </c>
      <c r="E808" t="str">
        <f t="shared" si="79"/>
        <v>navy-blue  (33 )</v>
      </c>
      <c r="F808" s="1">
        <v>33</v>
      </c>
      <c r="G808" s="1" t="s">
        <v>1662</v>
      </c>
      <c r="H808" s="3" t="s">
        <v>4508</v>
      </c>
      <c r="I808" s="2">
        <v>4046304245637</v>
      </c>
      <c r="J808" s="21">
        <v>12.15</v>
      </c>
      <c r="L808" s="63">
        <f t="shared" si="78"/>
        <v>29.15</v>
      </c>
      <c r="M808" t="s">
        <v>1590</v>
      </c>
      <c r="N808" t="s">
        <v>1591</v>
      </c>
      <c r="P808" s="16">
        <f t="shared" si="82"/>
        <v>20.404999999999998</v>
      </c>
      <c r="Q808" s="5">
        <f t="shared" si="80"/>
        <v>0</v>
      </c>
      <c r="R808" s="21">
        <f t="shared" si="81"/>
        <v>8.2549999999999972</v>
      </c>
      <c r="S808"/>
    </row>
    <row r="809" spans="1:19" x14ac:dyDescent="0.25">
      <c r="A809" t="s">
        <v>4586</v>
      </c>
      <c r="B809" s="3" t="s">
        <v>1667</v>
      </c>
      <c r="C809" t="s">
        <v>1668</v>
      </c>
      <c r="D809" t="str">
        <f t="shared" si="77"/>
        <v>70% Virgin wool (organic),  30% Silk</v>
      </c>
      <c r="E809" t="str">
        <f t="shared" si="79"/>
        <v>navy-blue  (33 )</v>
      </c>
      <c r="F809" s="1">
        <v>33</v>
      </c>
      <c r="G809" s="1" t="s">
        <v>1662</v>
      </c>
      <c r="H809" s="3" t="s">
        <v>4509</v>
      </c>
      <c r="I809" s="2">
        <v>4046304245644</v>
      </c>
      <c r="J809" s="21">
        <v>12.75</v>
      </c>
      <c r="L809" s="63">
        <f t="shared" si="78"/>
        <v>30.599999999999998</v>
      </c>
      <c r="M809" t="s">
        <v>1590</v>
      </c>
      <c r="N809" t="s">
        <v>1591</v>
      </c>
      <c r="P809" s="16">
        <f t="shared" si="82"/>
        <v>21.419999999999998</v>
      </c>
      <c r="Q809" s="5">
        <f t="shared" si="80"/>
        <v>0</v>
      </c>
      <c r="R809" s="21">
        <f t="shared" si="81"/>
        <v>8.6699999999999982</v>
      </c>
      <c r="S809"/>
    </row>
    <row r="810" spans="1:19" x14ac:dyDescent="0.25">
      <c r="A810" t="s">
        <v>4586</v>
      </c>
      <c r="B810" s="3" t="s">
        <v>1669</v>
      </c>
      <c r="C810" t="s">
        <v>1670</v>
      </c>
      <c r="D810" t="str">
        <f t="shared" si="77"/>
        <v>70% Virgin wool (organic),  30% Silk</v>
      </c>
      <c r="E810" t="str">
        <f t="shared" si="79"/>
        <v>natural  (1 )</v>
      </c>
      <c r="F810" s="1">
        <v>1</v>
      </c>
      <c r="G810" s="1" t="s">
        <v>6</v>
      </c>
      <c r="H810" s="3" t="s">
        <v>4507</v>
      </c>
      <c r="I810" s="2">
        <v>4046304007129</v>
      </c>
      <c r="J810" s="21">
        <v>14.55</v>
      </c>
      <c r="L810" s="63">
        <f t="shared" si="78"/>
        <v>34.9</v>
      </c>
      <c r="M810" t="s">
        <v>1590</v>
      </c>
      <c r="N810" t="s">
        <v>1591</v>
      </c>
      <c r="P810" s="16">
        <f t="shared" si="82"/>
        <v>24.429999999999996</v>
      </c>
      <c r="Q810" s="5">
        <f t="shared" si="80"/>
        <v>0</v>
      </c>
      <c r="R810" s="21">
        <f t="shared" si="81"/>
        <v>9.8799999999999955</v>
      </c>
      <c r="S810"/>
    </row>
    <row r="811" spans="1:19" x14ac:dyDescent="0.25">
      <c r="A811" t="s">
        <v>4586</v>
      </c>
      <c r="B811" s="3" t="s">
        <v>1671</v>
      </c>
      <c r="C811" t="s">
        <v>1672</v>
      </c>
      <c r="D811" t="str">
        <f t="shared" si="77"/>
        <v>70% Virgin wool (organic),  30% Silk</v>
      </c>
      <c r="E811" t="str">
        <f t="shared" si="79"/>
        <v>natural  (1 )</v>
      </c>
      <c r="F811" s="1">
        <v>1</v>
      </c>
      <c r="G811" s="1" t="s">
        <v>6</v>
      </c>
      <c r="H811" s="3" t="s">
        <v>4508</v>
      </c>
      <c r="I811" s="2">
        <v>4046304007136</v>
      </c>
      <c r="J811" s="21">
        <v>15.55</v>
      </c>
      <c r="L811" s="63">
        <f t="shared" si="78"/>
        <v>37.299999999999997</v>
      </c>
      <c r="M811" t="s">
        <v>1590</v>
      </c>
      <c r="N811" t="s">
        <v>1591</v>
      </c>
      <c r="P811" s="16">
        <f t="shared" si="82"/>
        <v>26.109999999999996</v>
      </c>
      <c r="Q811" s="5">
        <f t="shared" si="80"/>
        <v>0</v>
      </c>
      <c r="R811" s="21">
        <f t="shared" si="81"/>
        <v>10.559999999999995</v>
      </c>
      <c r="S811"/>
    </row>
    <row r="812" spans="1:19" x14ac:dyDescent="0.25">
      <c r="A812" t="s">
        <v>4586</v>
      </c>
      <c r="B812" s="3" t="s">
        <v>1673</v>
      </c>
      <c r="C812" t="s">
        <v>1674</v>
      </c>
      <c r="D812" t="str">
        <f t="shared" si="77"/>
        <v>70% Virgin wool (organic),  30% Silk</v>
      </c>
      <c r="E812" t="str">
        <f t="shared" si="79"/>
        <v>natural  (1 )</v>
      </c>
      <c r="F812" s="1">
        <v>1</v>
      </c>
      <c r="G812" s="1" t="s">
        <v>6</v>
      </c>
      <c r="H812" s="3" t="s">
        <v>4509</v>
      </c>
      <c r="I812" s="2">
        <v>4046304007143</v>
      </c>
      <c r="J812" s="21">
        <v>16.55</v>
      </c>
      <c r="L812" s="63">
        <f t="shared" si="78"/>
        <v>39.700000000000003</v>
      </c>
      <c r="M812" t="s">
        <v>1590</v>
      </c>
      <c r="N812" t="s">
        <v>1591</v>
      </c>
      <c r="P812" s="16">
        <f t="shared" si="82"/>
        <v>27.79</v>
      </c>
      <c r="Q812" s="5">
        <f t="shared" si="80"/>
        <v>0</v>
      </c>
      <c r="R812" s="21">
        <f t="shared" si="81"/>
        <v>11.239999999999998</v>
      </c>
      <c r="S812"/>
    </row>
    <row r="813" spans="1:19" x14ac:dyDescent="0.25">
      <c r="A813" t="s">
        <v>4586</v>
      </c>
      <c r="B813" s="3" t="s">
        <v>1675</v>
      </c>
      <c r="C813" t="s">
        <v>1676</v>
      </c>
      <c r="D813" t="str">
        <f t="shared" si="77"/>
        <v>70% Virgin wool (organic),  30% Silk</v>
      </c>
      <c r="E813" t="str">
        <f t="shared" si="79"/>
        <v>black  (9 )</v>
      </c>
      <c r="F813" s="1">
        <v>9</v>
      </c>
      <c r="G813" s="1" t="s">
        <v>33</v>
      </c>
      <c r="H813" s="3" t="s">
        <v>4507</v>
      </c>
      <c r="I813" s="2">
        <v>4046304017265</v>
      </c>
      <c r="J813" s="21">
        <v>15.65</v>
      </c>
      <c r="L813" s="63">
        <f t="shared" si="78"/>
        <v>37.549999999999997</v>
      </c>
      <c r="M813" t="s">
        <v>1590</v>
      </c>
      <c r="N813" t="s">
        <v>1591</v>
      </c>
      <c r="P813" s="16">
        <f t="shared" si="82"/>
        <v>26.284999999999997</v>
      </c>
      <c r="Q813" s="5">
        <f t="shared" si="80"/>
        <v>0</v>
      </c>
      <c r="R813" s="21">
        <f t="shared" si="81"/>
        <v>10.634999999999996</v>
      </c>
      <c r="S813"/>
    </row>
    <row r="814" spans="1:19" x14ac:dyDescent="0.25">
      <c r="A814" t="s">
        <v>4586</v>
      </c>
      <c r="B814" s="3" t="s">
        <v>1677</v>
      </c>
      <c r="C814" t="s">
        <v>1678</v>
      </c>
      <c r="D814" t="str">
        <f t="shared" si="77"/>
        <v>70% Virgin wool (organic),  30% Silk</v>
      </c>
      <c r="E814" t="str">
        <f t="shared" si="79"/>
        <v>black  (9 )</v>
      </c>
      <c r="F814" s="1">
        <v>9</v>
      </c>
      <c r="G814" s="1" t="s">
        <v>33</v>
      </c>
      <c r="H814" s="3" t="s">
        <v>4508</v>
      </c>
      <c r="I814" s="2">
        <v>4046304017258</v>
      </c>
      <c r="J814" s="21">
        <v>16.8</v>
      </c>
      <c r="L814" s="63">
        <f t="shared" si="78"/>
        <v>40.300000000000004</v>
      </c>
      <c r="M814" t="s">
        <v>1590</v>
      </c>
      <c r="N814" t="s">
        <v>1591</v>
      </c>
      <c r="P814" s="16">
        <f t="shared" si="82"/>
        <v>28.21</v>
      </c>
      <c r="Q814" s="5">
        <f t="shared" si="80"/>
        <v>0</v>
      </c>
      <c r="R814" s="21">
        <f t="shared" si="81"/>
        <v>11.41</v>
      </c>
      <c r="S814"/>
    </row>
    <row r="815" spans="1:19" x14ac:dyDescent="0.25">
      <c r="A815" t="s">
        <v>4586</v>
      </c>
      <c r="B815" s="3" t="s">
        <v>1679</v>
      </c>
      <c r="C815" t="s">
        <v>1680</v>
      </c>
      <c r="D815" t="str">
        <f t="shared" si="77"/>
        <v>70% Virgin wool (organic),  30% Silk</v>
      </c>
      <c r="E815" t="str">
        <f t="shared" si="79"/>
        <v>black  (9 )</v>
      </c>
      <c r="F815" s="1">
        <v>9</v>
      </c>
      <c r="G815" s="1" t="s">
        <v>33</v>
      </c>
      <c r="H815" s="3" t="s">
        <v>4509</v>
      </c>
      <c r="I815" s="2">
        <v>4046304017227</v>
      </c>
      <c r="J815" s="21">
        <v>17.95</v>
      </c>
      <c r="L815" s="63">
        <f t="shared" si="78"/>
        <v>43.1</v>
      </c>
      <c r="M815" t="s">
        <v>1590</v>
      </c>
      <c r="N815" t="s">
        <v>1591</v>
      </c>
      <c r="P815" s="16">
        <f t="shared" si="82"/>
        <v>30.169999999999998</v>
      </c>
      <c r="Q815" s="5">
        <f t="shared" si="80"/>
        <v>0</v>
      </c>
      <c r="R815" s="21">
        <f t="shared" si="81"/>
        <v>12.219999999999999</v>
      </c>
      <c r="S815"/>
    </row>
    <row r="816" spans="1:19" x14ac:dyDescent="0.25">
      <c r="A816" t="s">
        <v>4586</v>
      </c>
      <c r="B816" s="3" t="s">
        <v>1681</v>
      </c>
      <c r="C816" t="s">
        <v>1682</v>
      </c>
      <c r="D816" t="str">
        <f t="shared" si="77"/>
        <v>70% Virgin wool (organic),  30% Silk</v>
      </c>
      <c r="E816" t="str">
        <f t="shared" si="79"/>
        <v>black  (9 )</v>
      </c>
      <c r="F816" s="1">
        <v>9</v>
      </c>
      <c r="G816" s="1" t="s">
        <v>33</v>
      </c>
      <c r="H816" s="3" t="s">
        <v>4506</v>
      </c>
      <c r="I816" s="2">
        <v>4046304067246</v>
      </c>
      <c r="J816" s="21">
        <v>10.9</v>
      </c>
      <c r="L816" s="63">
        <f t="shared" si="78"/>
        <v>26.150000000000002</v>
      </c>
      <c r="M816" t="s">
        <v>1590</v>
      </c>
      <c r="N816" t="s">
        <v>1591</v>
      </c>
      <c r="P816" s="16">
        <f t="shared" si="82"/>
        <v>18.305</v>
      </c>
      <c r="Q816" s="5">
        <f t="shared" si="80"/>
        <v>0</v>
      </c>
      <c r="R816" s="21">
        <f t="shared" si="81"/>
        <v>7.4049999999999994</v>
      </c>
      <c r="S816"/>
    </row>
    <row r="817" spans="1:19" x14ac:dyDescent="0.25">
      <c r="A817" t="s">
        <v>4586</v>
      </c>
      <c r="B817" s="3" t="s">
        <v>1683</v>
      </c>
      <c r="C817" t="s">
        <v>1684</v>
      </c>
      <c r="D817" t="str">
        <f t="shared" ref="D817:D880" si="83">M817&amp;", "&amp;" "&amp;N817&amp;""</f>
        <v>70% Virgin wool (organic),  30% Silk</v>
      </c>
      <c r="E817" t="str">
        <f t="shared" si="79"/>
        <v>black  (9 )</v>
      </c>
      <c r="F817" s="1">
        <v>9</v>
      </c>
      <c r="G817" s="1" t="s">
        <v>33</v>
      </c>
      <c r="H817" s="3" t="s">
        <v>4507</v>
      </c>
      <c r="I817" s="2">
        <v>4046304067253</v>
      </c>
      <c r="J817" s="21">
        <v>11.3</v>
      </c>
      <c r="L817" s="63">
        <f t="shared" si="78"/>
        <v>27.1</v>
      </c>
      <c r="M817" t="s">
        <v>1590</v>
      </c>
      <c r="N817" t="s">
        <v>1591</v>
      </c>
      <c r="P817" s="16">
        <f t="shared" si="82"/>
        <v>18.97</v>
      </c>
      <c r="Q817" s="5">
        <f t="shared" si="80"/>
        <v>0</v>
      </c>
      <c r="R817" s="21">
        <f t="shared" si="81"/>
        <v>7.6699999999999982</v>
      </c>
      <c r="S817"/>
    </row>
    <row r="818" spans="1:19" x14ac:dyDescent="0.25">
      <c r="A818" t="s">
        <v>4586</v>
      </c>
      <c r="B818" s="3" t="s">
        <v>1685</v>
      </c>
      <c r="C818" t="s">
        <v>1686</v>
      </c>
      <c r="D818" t="str">
        <f t="shared" si="83"/>
        <v>70% Virgin wool (organic),  30% Silk</v>
      </c>
      <c r="E818" t="str">
        <f t="shared" si="79"/>
        <v>black  (9 )</v>
      </c>
      <c r="F818" s="1">
        <v>9</v>
      </c>
      <c r="G818" s="1" t="s">
        <v>33</v>
      </c>
      <c r="H818" s="3" t="s">
        <v>4508</v>
      </c>
      <c r="I818" s="2">
        <v>4046304067260</v>
      </c>
      <c r="J818" s="21">
        <v>11.7</v>
      </c>
      <c r="L818" s="63">
        <f t="shared" si="78"/>
        <v>28.1</v>
      </c>
      <c r="M818" t="s">
        <v>1590</v>
      </c>
      <c r="N818" t="s">
        <v>1591</v>
      </c>
      <c r="P818" s="16">
        <f t="shared" si="82"/>
        <v>19.669999999999998</v>
      </c>
      <c r="Q818" s="5">
        <f t="shared" si="80"/>
        <v>0</v>
      </c>
      <c r="R818" s="21">
        <f t="shared" si="81"/>
        <v>7.9699999999999989</v>
      </c>
      <c r="S818"/>
    </row>
    <row r="819" spans="1:19" x14ac:dyDescent="0.25">
      <c r="A819" t="s">
        <v>4586</v>
      </c>
      <c r="B819" s="3" t="s">
        <v>1687</v>
      </c>
      <c r="C819" t="s">
        <v>1688</v>
      </c>
      <c r="D819" t="str">
        <f t="shared" si="83"/>
        <v>70% Virgin wool (organic),  30% Silk</v>
      </c>
      <c r="E819" t="str">
        <f t="shared" si="79"/>
        <v>black  (9 )</v>
      </c>
      <c r="F819" s="1">
        <v>9</v>
      </c>
      <c r="G819" s="1" t="s">
        <v>33</v>
      </c>
      <c r="H819" s="3" t="s">
        <v>4509</v>
      </c>
      <c r="I819" s="2">
        <v>4046304067277</v>
      </c>
      <c r="J819" s="21">
        <v>12.1</v>
      </c>
      <c r="L819" s="63">
        <f t="shared" si="78"/>
        <v>29.049999999999997</v>
      </c>
      <c r="M819" t="s">
        <v>1590</v>
      </c>
      <c r="N819" t="s">
        <v>1591</v>
      </c>
      <c r="P819" s="16">
        <f t="shared" si="82"/>
        <v>20.334999999999997</v>
      </c>
      <c r="Q819" s="5">
        <f t="shared" si="80"/>
        <v>0</v>
      </c>
      <c r="R819" s="21">
        <f t="shared" si="81"/>
        <v>8.2349999999999977</v>
      </c>
      <c r="S819"/>
    </row>
    <row r="820" spans="1:19" x14ac:dyDescent="0.25">
      <c r="A820" t="s">
        <v>4586</v>
      </c>
      <c r="B820" s="3" t="s">
        <v>1689</v>
      </c>
      <c r="C820" t="s">
        <v>1690</v>
      </c>
      <c r="D820" t="str">
        <f t="shared" si="83"/>
        <v>70% Virgin wool (organic),  30% Silk</v>
      </c>
      <c r="E820" t="str">
        <f t="shared" si="79"/>
        <v>black  (9 )</v>
      </c>
      <c r="F820" s="1">
        <v>9</v>
      </c>
      <c r="G820" s="1" t="s">
        <v>33</v>
      </c>
      <c r="H820" s="3" t="s">
        <v>4506</v>
      </c>
      <c r="I820" s="2">
        <v>4046304084823</v>
      </c>
      <c r="J820" s="21">
        <v>11.9</v>
      </c>
      <c r="L820" s="63">
        <f t="shared" si="78"/>
        <v>28.549999999999997</v>
      </c>
      <c r="M820" t="s">
        <v>1590</v>
      </c>
      <c r="N820" t="s">
        <v>1591</v>
      </c>
      <c r="P820" s="16">
        <f t="shared" si="82"/>
        <v>19.984999999999996</v>
      </c>
      <c r="Q820" s="5">
        <f t="shared" si="80"/>
        <v>0</v>
      </c>
      <c r="R820" s="21">
        <f t="shared" si="81"/>
        <v>8.0849999999999955</v>
      </c>
      <c r="S820"/>
    </row>
    <row r="821" spans="1:19" x14ac:dyDescent="0.25">
      <c r="A821" t="s">
        <v>4586</v>
      </c>
      <c r="B821" s="3" t="s">
        <v>1691</v>
      </c>
      <c r="C821" t="s">
        <v>1692</v>
      </c>
      <c r="D821" t="str">
        <f t="shared" si="83"/>
        <v>70% Virgin wool (organic),  30% Silk</v>
      </c>
      <c r="E821" t="str">
        <f t="shared" si="79"/>
        <v>black  (9 )</v>
      </c>
      <c r="F821" s="1">
        <v>9</v>
      </c>
      <c r="G821" s="1" t="s">
        <v>33</v>
      </c>
      <c r="H821" s="3" t="s">
        <v>4507</v>
      </c>
      <c r="I821" s="2">
        <v>4046304084830</v>
      </c>
      <c r="J821" s="21">
        <v>12.5</v>
      </c>
      <c r="L821" s="63">
        <f t="shared" si="78"/>
        <v>30</v>
      </c>
      <c r="M821" t="s">
        <v>1590</v>
      </c>
      <c r="N821" t="s">
        <v>1591</v>
      </c>
      <c r="P821" s="16">
        <f t="shared" si="82"/>
        <v>21</v>
      </c>
      <c r="Q821" s="5">
        <f t="shared" si="80"/>
        <v>0</v>
      </c>
      <c r="R821" s="21">
        <f t="shared" si="81"/>
        <v>8.5</v>
      </c>
      <c r="S821"/>
    </row>
    <row r="822" spans="1:19" x14ac:dyDescent="0.25">
      <c r="A822" t="s">
        <v>4586</v>
      </c>
      <c r="B822" s="3" t="s">
        <v>1693</v>
      </c>
      <c r="C822" t="s">
        <v>1694</v>
      </c>
      <c r="D822" t="str">
        <f t="shared" si="83"/>
        <v>70% Virgin wool (organic),  30% Silk</v>
      </c>
      <c r="E822" t="str">
        <f t="shared" si="79"/>
        <v>black  (9 )</v>
      </c>
      <c r="F822" s="1">
        <v>9</v>
      </c>
      <c r="G822" s="1" t="s">
        <v>33</v>
      </c>
      <c r="H822" s="3" t="s">
        <v>4508</v>
      </c>
      <c r="I822" s="2">
        <v>4046304084847</v>
      </c>
      <c r="J822" s="21">
        <v>13.1</v>
      </c>
      <c r="L822" s="63">
        <f t="shared" si="78"/>
        <v>31.45</v>
      </c>
      <c r="M822" t="s">
        <v>1590</v>
      </c>
      <c r="N822" t="s">
        <v>1591</v>
      </c>
      <c r="P822" s="16">
        <f t="shared" si="82"/>
        <v>22.014999999999997</v>
      </c>
      <c r="Q822" s="5">
        <f t="shared" si="80"/>
        <v>0</v>
      </c>
      <c r="R822" s="21">
        <f t="shared" si="81"/>
        <v>8.9149999999999974</v>
      </c>
      <c r="S822"/>
    </row>
    <row r="823" spans="1:19" x14ac:dyDescent="0.25">
      <c r="A823" t="s">
        <v>4586</v>
      </c>
      <c r="B823" s="3" t="s">
        <v>1695</v>
      </c>
      <c r="C823" t="s">
        <v>1696</v>
      </c>
      <c r="D823" t="str">
        <f t="shared" si="83"/>
        <v>70% Virgin wool (organic),  30% Silk</v>
      </c>
      <c r="E823" t="str">
        <f t="shared" si="79"/>
        <v>black  (9 )</v>
      </c>
      <c r="F823" s="1">
        <v>9</v>
      </c>
      <c r="G823" s="1" t="s">
        <v>33</v>
      </c>
      <c r="H823" s="3" t="s">
        <v>4509</v>
      </c>
      <c r="I823" s="2">
        <v>4046304084854</v>
      </c>
      <c r="J823" s="21">
        <v>13.7</v>
      </c>
      <c r="L823" s="63">
        <f t="shared" si="78"/>
        <v>32.9</v>
      </c>
      <c r="M823" t="s">
        <v>1590</v>
      </c>
      <c r="N823" t="s">
        <v>1591</v>
      </c>
      <c r="P823" s="16">
        <f t="shared" si="82"/>
        <v>23.029999999999998</v>
      </c>
      <c r="Q823" s="5">
        <f t="shared" si="80"/>
        <v>0</v>
      </c>
      <c r="R823" s="21">
        <f t="shared" si="81"/>
        <v>9.3299999999999983</v>
      </c>
      <c r="S823"/>
    </row>
    <row r="824" spans="1:19" x14ac:dyDescent="0.25">
      <c r="A824" t="s">
        <v>4586</v>
      </c>
      <c r="B824" s="3" t="s">
        <v>1697</v>
      </c>
      <c r="C824" t="s">
        <v>1698</v>
      </c>
      <c r="D824" t="str">
        <f t="shared" si="83"/>
        <v>70% Virgin wool (organic),  30% Silk</v>
      </c>
      <c r="E824" t="str">
        <f t="shared" si="79"/>
        <v>mallow  (66E )</v>
      </c>
      <c r="F824" s="1" t="s">
        <v>1699</v>
      </c>
      <c r="G824" s="1" t="s">
        <v>1700</v>
      </c>
      <c r="H824" s="3" t="s">
        <v>4506</v>
      </c>
      <c r="I824" s="2">
        <v>4046304207178</v>
      </c>
      <c r="J824" s="21">
        <v>11.9</v>
      </c>
      <c r="L824" s="63">
        <f t="shared" si="78"/>
        <v>28.549999999999997</v>
      </c>
      <c r="M824" t="s">
        <v>1590</v>
      </c>
      <c r="N824" t="s">
        <v>1591</v>
      </c>
      <c r="P824" s="16">
        <f t="shared" si="82"/>
        <v>19.984999999999996</v>
      </c>
      <c r="Q824" s="5">
        <f t="shared" si="80"/>
        <v>0</v>
      </c>
      <c r="R824" s="21">
        <f t="shared" si="81"/>
        <v>8.0849999999999955</v>
      </c>
      <c r="S824"/>
    </row>
    <row r="825" spans="1:19" x14ac:dyDescent="0.25">
      <c r="A825" t="s">
        <v>4586</v>
      </c>
      <c r="B825" s="3" t="s">
        <v>1701</v>
      </c>
      <c r="C825" t="s">
        <v>1702</v>
      </c>
      <c r="D825" t="str">
        <f t="shared" si="83"/>
        <v>70% Virgin wool (organic),  30% Silk</v>
      </c>
      <c r="E825" t="str">
        <f t="shared" si="79"/>
        <v>mallow  (66E )</v>
      </c>
      <c r="F825" s="1" t="s">
        <v>1699</v>
      </c>
      <c r="G825" s="1" t="s">
        <v>1700</v>
      </c>
      <c r="H825" s="3" t="s">
        <v>4507</v>
      </c>
      <c r="I825" s="2">
        <v>4046304207185</v>
      </c>
      <c r="J825" s="21">
        <v>12.5</v>
      </c>
      <c r="L825" s="63">
        <f t="shared" si="78"/>
        <v>30</v>
      </c>
      <c r="M825" t="s">
        <v>1590</v>
      </c>
      <c r="N825" t="s">
        <v>1591</v>
      </c>
      <c r="P825" s="16">
        <f t="shared" si="82"/>
        <v>21</v>
      </c>
      <c r="Q825" s="5">
        <f t="shared" si="80"/>
        <v>0</v>
      </c>
      <c r="R825" s="21">
        <f t="shared" si="81"/>
        <v>8.5</v>
      </c>
      <c r="S825"/>
    </row>
    <row r="826" spans="1:19" x14ac:dyDescent="0.25">
      <c r="A826" t="s">
        <v>4586</v>
      </c>
      <c r="B826" s="3" t="s">
        <v>1703</v>
      </c>
      <c r="C826" t="s">
        <v>1704</v>
      </c>
      <c r="D826" t="str">
        <f t="shared" si="83"/>
        <v>70% Virgin wool (organic),  30% Silk</v>
      </c>
      <c r="E826" t="str">
        <f t="shared" si="79"/>
        <v>mallow  (66E )</v>
      </c>
      <c r="F826" s="1" t="s">
        <v>1699</v>
      </c>
      <c r="G826" s="1" t="s">
        <v>1700</v>
      </c>
      <c r="H826" s="3" t="s">
        <v>4508</v>
      </c>
      <c r="I826" s="2">
        <v>4046304207192</v>
      </c>
      <c r="J826" s="21">
        <v>13.1</v>
      </c>
      <c r="L826" s="63">
        <f t="shared" si="78"/>
        <v>31.45</v>
      </c>
      <c r="M826" t="s">
        <v>1590</v>
      </c>
      <c r="N826" t="s">
        <v>1591</v>
      </c>
      <c r="P826" s="16">
        <f t="shared" si="82"/>
        <v>22.014999999999997</v>
      </c>
      <c r="Q826" s="5">
        <f t="shared" si="80"/>
        <v>0</v>
      </c>
      <c r="R826" s="21">
        <f t="shared" si="81"/>
        <v>8.9149999999999974</v>
      </c>
      <c r="S826"/>
    </row>
    <row r="827" spans="1:19" x14ac:dyDescent="0.25">
      <c r="A827" t="s">
        <v>4586</v>
      </c>
      <c r="B827" s="3" t="s">
        <v>1705</v>
      </c>
      <c r="C827" t="s">
        <v>1706</v>
      </c>
      <c r="D827" t="str">
        <f t="shared" si="83"/>
        <v>70% Virgin wool (organic),  30% Silk</v>
      </c>
      <c r="E827" t="str">
        <f t="shared" si="79"/>
        <v>mallow  (66E )</v>
      </c>
      <c r="F827" s="1" t="s">
        <v>1699</v>
      </c>
      <c r="G827" s="1" t="s">
        <v>1700</v>
      </c>
      <c r="H827" s="3" t="s">
        <v>4509</v>
      </c>
      <c r="I827" s="2">
        <v>4046304207208</v>
      </c>
      <c r="J827" s="21">
        <v>13.7</v>
      </c>
      <c r="L827" s="63">
        <f t="shared" si="78"/>
        <v>32.9</v>
      </c>
      <c r="M827" t="s">
        <v>1590</v>
      </c>
      <c r="N827" t="s">
        <v>1591</v>
      </c>
      <c r="P827" s="16">
        <f t="shared" si="82"/>
        <v>23.029999999999998</v>
      </c>
      <c r="Q827" s="5">
        <f t="shared" si="80"/>
        <v>0</v>
      </c>
      <c r="R827" s="21">
        <f t="shared" si="81"/>
        <v>9.3299999999999983</v>
      </c>
      <c r="S827"/>
    </row>
    <row r="828" spans="1:19" x14ac:dyDescent="0.25">
      <c r="A828" t="s">
        <v>4586</v>
      </c>
      <c r="B828" s="3" t="s">
        <v>1707</v>
      </c>
      <c r="C828" t="s">
        <v>1708</v>
      </c>
      <c r="D828" t="str">
        <f t="shared" si="83"/>
        <v>70% Virgin wool (organic),  30% Silk</v>
      </c>
      <c r="E828" t="str">
        <f t="shared" si="79"/>
        <v>walnut  (75 )</v>
      </c>
      <c r="F828" s="1">
        <v>75</v>
      </c>
      <c r="G828" s="1" t="s">
        <v>1709</v>
      </c>
      <c r="H828" s="3" t="s">
        <v>4506</v>
      </c>
      <c r="I828" s="2">
        <v>4046304157244</v>
      </c>
      <c r="J828" s="21">
        <v>11.9</v>
      </c>
      <c r="L828" s="63">
        <f t="shared" si="78"/>
        <v>28.549999999999997</v>
      </c>
      <c r="M828" t="s">
        <v>1590</v>
      </c>
      <c r="N828" t="s">
        <v>1591</v>
      </c>
      <c r="P828" s="16">
        <f t="shared" si="82"/>
        <v>19.984999999999996</v>
      </c>
      <c r="Q828" s="5">
        <f t="shared" si="80"/>
        <v>0</v>
      </c>
      <c r="R828" s="21">
        <f t="shared" si="81"/>
        <v>8.0849999999999955</v>
      </c>
      <c r="S828"/>
    </row>
    <row r="829" spans="1:19" x14ac:dyDescent="0.25">
      <c r="A829" t="s">
        <v>4586</v>
      </c>
      <c r="B829" s="3" t="s">
        <v>1710</v>
      </c>
      <c r="C829" t="s">
        <v>1711</v>
      </c>
      <c r="D829" t="str">
        <f t="shared" si="83"/>
        <v>70% Virgin wool (organic),  30% Silk</v>
      </c>
      <c r="E829" t="str">
        <f t="shared" si="79"/>
        <v>walnut  (75 )</v>
      </c>
      <c r="F829" s="1">
        <v>75</v>
      </c>
      <c r="G829" s="1" t="s">
        <v>1709</v>
      </c>
      <c r="H829" s="3" t="s">
        <v>4507</v>
      </c>
      <c r="I829" s="2">
        <v>4046304157251</v>
      </c>
      <c r="J829" s="21">
        <v>12.5</v>
      </c>
      <c r="L829" s="63">
        <f t="shared" si="78"/>
        <v>30</v>
      </c>
      <c r="M829" t="s">
        <v>1590</v>
      </c>
      <c r="N829" t="s">
        <v>1591</v>
      </c>
      <c r="P829" s="16">
        <f t="shared" si="82"/>
        <v>21</v>
      </c>
      <c r="Q829" s="5">
        <f t="shared" si="80"/>
        <v>0</v>
      </c>
      <c r="R829" s="21">
        <f t="shared" si="81"/>
        <v>8.5</v>
      </c>
      <c r="S829"/>
    </row>
    <row r="830" spans="1:19" x14ac:dyDescent="0.25">
      <c r="A830" t="s">
        <v>4586</v>
      </c>
      <c r="B830" s="3" t="s">
        <v>1712</v>
      </c>
      <c r="C830" t="s">
        <v>1713</v>
      </c>
      <c r="D830" t="str">
        <f t="shared" si="83"/>
        <v>70% Virgin wool (organic),  30% Silk</v>
      </c>
      <c r="E830" t="str">
        <f t="shared" si="79"/>
        <v>walnut  (75 )</v>
      </c>
      <c r="F830" s="1">
        <v>75</v>
      </c>
      <c r="G830" s="1" t="s">
        <v>1709</v>
      </c>
      <c r="H830" s="3" t="s">
        <v>4508</v>
      </c>
      <c r="I830" s="2">
        <v>4046304157268</v>
      </c>
      <c r="J830" s="21">
        <v>13.1</v>
      </c>
      <c r="L830" s="63">
        <f t="shared" si="78"/>
        <v>31.45</v>
      </c>
      <c r="M830" t="s">
        <v>1590</v>
      </c>
      <c r="N830" t="s">
        <v>1591</v>
      </c>
      <c r="P830" s="16">
        <f t="shared" si="82"/>
        <v>22.014999999999997</v>
      </c>
      <c r="Q830" s="5">
        <f t="shared" si="80"/>
        <v>0</v>
      </c>
      <c r="R830" s="21">
        <f t="shared" si="81"/>
        <v>8.9149999999999974</v>
      </c>
      <c r="S830"/>
    </row>
    <row r="831" spans="1:19" x14ac:dyDescent="0.25">
      <c r="A831" t="s">
        <v>4586</v>
      </c>
      <c r="B831" s="3" t="s">
        <v>1714</v>
      </c>
      <c r="C831" t="s">
        <v>1715</v>
      </c>
      <c r="D831" t="str">
        <f t="shared" si="83"/>
        <v>70% Virgin wool (organic),  30% Silk</v>
      </c>
      <c r="E831" t="str">
        <f t="shared" si="79"/>
        <v>walnut  (75 )</v>
      </c>
      <c r="F831" s="1">
        <v>75</v>
      </c>
      <c r="G831" s="1" t="s">
        <v>1709</v>
      </c>
      <c r="H831" s="3" t="s">
        <v>4509</v>
      </c>
      <c r="I831" s="2">
        <v>4046304157275</v>
      </c>
      <c r="J831" s="21">
        <v>13.7</v>
      </c>
      <c r="L831" s="63">
        <f t="shared" si="78"/>
        <v>32.9</v>
      </c>
      <c r="M831" t="s">
        <v>1590</v>
      </c>
      <c r="N831" t="s">
        <v>1591</v>
      </c>
      <c r="P831" s="16">
        <f t="shared" si="82"/>
        <v>23.029999999999998</v>
      </c>
      <c r="Q831" s="5">
        <f t="shared" si="80"/>
        <v>0</v>
      </c>
      <c r="R831" s="21">
        <f t="shared" si="81"/>
        <v>9.3299999999999983</v>
      </c>
      <c r="S831"/>
    </row>
    <row r="832" spans="1:19" x14ac:dyDescent="0.25">
      <c r="A832" t="s">
        <v>4586</v>
      </c>
      <c r="B832" s="3" t="s">
        <v>1716</v>
      </c>
      <c r="C832" t="s">
        <v>1717</v>
      </c>
      <c r="D832" t="str">
        <f t="shared" si="83"/>
        <v>70% Virgin wool (organic),  30% Silk</v>
      </c>
      <c r="E832" t="str">
        <f t="shared" si="79"/>
        <v>navy-blue  (33 )</v>
      </c>
      <c r="F832" s="1">
        <v>33</v>
      </c>
      <c r="G832" s="1" t="s">
        <v>1662</v>
      </c>
      <c r="H832" s="3" t="s">
        <v>4506</v>
      </c>
      <c r="I832" s="2">
        <v>4046304245682</v>
      </c>
      <c r="J832" s="21">
        <v>16.8</v>
      </c>
      <c r="L832" s="63">
        <f t="shared" si="78"/>
        <v>40.300000000000004</v>
      </c>
      <c r="M832" t="s">
        <v>1590</v>
      </c>
      <c r="N832" t="s">
        <v>1591</v>
      </c>
      <c r="P832" s="16">
        <f t="shared" si="82"/>
        <v>28.21</v>
      </c>
      <c r="Q832" s="5">
        <f t="shared" si="80"/>
        <v>0</v>
      </c>
      <c r="R832" s="21">
        <f t="shared" si="81"/>
        <v>11.41</v>
      </c>
      <c r="S832"/>
    </row>
    <row r="833" spans="1:19" x14ac:dyDescent="0.25">
      <c r="A833" t="s">
        <v>4586</v>
      </c>
      <c r="B833" s="3" t="s">
        <v>1718</v>
      </c>
      <c r="C833" t="s">
        <v>1719</v>
      </c>
      <c r="D833" t="str">
        <f t="shared" si="83"/>
        <v>70% Virgin wool (organic),  30% Silk</v>
      </c>
      <c r="E833" t="str">
        <f t="shared" si="79"/>
        <v>navy-blue  (33 )</v>
      </c>
      <c r="F833" s="1">
        <v>33</v>
      </c>
      <c r="G833" s="1" t="s">
        <v>1662</v>
      </c>
      <c r="H833" s="3" t="s">
        <v>4507</v>
      </c>
      <c r="I833" s="2">
        <v>4046304245699</v>
      </c>
      <c r="J833" s="21">
        <v>17.5</v>
      </c>
      <c r="L833" s="63">
        <f t="shared" si="78"/>
        <v>42</v>
      </c>
      <c r="M833" t="s">
        <v>1590</v>
      </c>
      <c r="N833" t="s">
        <v>1591</v>
      </c>
      <c r="P833" s="16">
        <f t="shared" si="82"/>
        <v>29.4</v>
      </c>
      <c r="Q833" s="5">
        <f t="shared" si="80"/>
        <v>0</v>
      </c>
      <c r="R833" s="21">
        <f t="shared" si="81"/>
        <v>11.899999999999999</v>
      </c>
      <c r="S833"/>
    </row>
    <row r="834" spans="1:19" x14ac:dyDescent="0.25">
      <c r="A834" t="s">
        <v>4586</v>
      </c>
      <c r="B834" s="3" t="s">
        <v>1720</v>
      </c>
      <c r="C834" t="s">
        <v>1721</v>
      </c>
      <c r="D834" t="str">
        <f t="shared" si="83"/>
        <v>70% Virgin wool (organic),  30% Silk</v>
      </c>
      <c r="E834" t="str">
        <f t="shared" si="79"/>
        <v>navy-blue  (33 )</v>
      </c>
      <c r="F834" s="1">
        <v>33</v>
      </c>
      <c r="G834" s="1" t="s">
        <v>1662</v>
      </c>
      <c r="H834" s="3" t="s">
        <v>4508</v>
      </c>
      <c r="I834" s="2">
        <v>4046304245705</v>
      </c>
      <c r="J834" s="21">
        <v>18.2</v>
      </c>
      <c r="L834" s="63">
        <f t="shared" si="78"/>
        <v>43.7</v>
      </c>
      <c r="M834" t="s">
        <v>1590</v>
      </c>
      <c r="N834" t="s">
        <v>1591</v>
      </c>
      <c r="P834" s="16">
        <f t="shared" si="82"/>
        <v>30.59</v>
      </c>
      <c r="Q834" s="5">
        <f t="shared" si="80"/>
        <v>0</v>
      </c>
      <c r="R834" s="21">
        <f t="shared" si="81"/>
        <v>12.39</v>
      </c>
      <c r="S834"/>
    </row>
    <row r="835" spans="1:19" x14ac:dyDescent="0.25">
      <c r="A835" t="s">
        <v>4586</v>
      </c>
      <c r="B835" s="3" t="s">
        <v>1722</v>
      </c>
      <c r="C835" t="s">
        <v>1723</v>
      </c>
      <c r="D835" t="str">
        <f t="shared" si="83"/>
        <v>70% Virgin wool (organic),  30% Silk</v>
      </c>
      <c r="E835" t="str">
        <f t="shared" si="79"/>
        <v>navy-blue  (33 )</v>
      </c>
      <c r="F835" s="1">
        <v>33</v>
      </c>
      <c r="G835" s="1" t="s">
        <v>1662</v>
      </c>
      <c r="H835" s="3" t="s">
        <v>4509</v>
      </c>
      <c r="I835" s="2">
        <v>4046304245712</v>
      </c>
      <c r="J835" s="21">
        <v>18.899999999999999</v>
      </c>
      <c r="L835" s="63">
        <f t="shared" si="78"/>
        <v>45.35</v>
      </c>
      <c r="M835" t="s">
        <v>1590</v>
      </c>
      <c r="N835" t="s">
        <v>1591</v>
      </c>
      <c r="P835" s="16">
        <f t="shared" si="82"/>
        <v>31.744999999999997</v>
      </c>
      <c r="Q835" s="5">
        <f t="shared" si="80"/>
        <v>0</v>
      </c>
      <c r="R835" s="21">
        <f t="shared" si="81"/>
        <v>12.844999999999999</v>
      </c>
      <c r="S835"/>
    </row>
    <row r="836" spans="1:19" x14ac:dyDescent="0.25">
      <c r="A836" t="s">
        <v>4586</v>
      </c>
      <c r="B836" s="3" t="s">
        <v>1724</v>
      </c>
      <c r="C836" t="s">
        <v>1725</v>
      </c>
      <c r="D836" t="str">
        <f t="shared" si="83"/>
        <v>70% Virgin wool (organic),  30% Silk</v>
      </c>
      <c r="E836" t="str">
        <f t="shared" si="79"/>
        <v>natural  (1 )</v>
      </c>
      <c r="F836" s="1">
        <v>1</v>
      </c>
      <c r="G836" s="1" t="s">
        <v>6</v>
      </c>
      <c r="H836" s="3" t="s">
        <v>4506</v>
      </c>
      <c r="I836" s="2">
        <v>4046304175545</v>
      </c>
      <c r="J836" s="21">
        <v>23.3</v>
      </c>
      <c r="L836" s="63">
        <f t="shared" si="78"/>
        <v>55.900000000000006</v>
      </c>
      <c r="M836" t="s">
        <v>1590</v>
      </c>
      <c r="N836" t="s">
        <v>1591</v>
      </c>
      <c r="P836" s="16">
        <f t="shared" si="82"/>
        <v>39.130000000000003</v>
      </c>
      <c r="Q836" s="5">
        <f t="shared" si="80"/>
        <v>0</v>
      </c>
      <c r="R836" s="21">
        <f t="shared" si="81"/>
        <v>15.830000000000002</v>
      </c>
      <c r="S836"/>
    </row>
    <row r="837" spans="1:19" x14ac:dyDescent="0.25">
      <c r="A837" t="s">
        <v>4586</v>
      </c>
      <c r="B837" s="3" t="s">
        <v>1726</v>
      </c>
      <c r="C837" t="s">
        <v>1727</v>
      </c>
      <c r="D837" t="str">
        <f t="shared" si="83"/>
        <v>70% Virgin wool (organic),  30% Silk</v>
      </c>
      <c r="E837" t="str">
        <f t="shared" si="79"/>
        <v>natural  (1 )</v>
      </c>
      <c r="F837" s="1">
        <v>1</v>
      </c>
      <c r="G837" s="1" t="s">
        <v>6</v>
      </c>
      <c r="H837" s="3" t="s">
        <v>4507</v>
      </c>
      <c r="I837" s="2">
        <v>4046304175552</v>
      </c>
      <c r="J837" s="21">
        <v>24.4</v>
      </c>
      <c r="L837" s="63">
        <f t="shared" ref="L837:L900" si="84">ROUND((J837*2.4)/50,3)*50</f>
        <v>58.550000000000004</v>
      </c>
      <c r="M837" t="s">
        <v>1590</v>
      </c>
      <c r="N837" t="s">
        <v>1591</v>
      </c>
      <c r="P837" s="16">
        <f t="shared" si="82"/>
        <v>40.984999999999999</v>
      </c>
      <c r="Q837" s="5">
        <f t="shared" si="80"/>
        <v>0</v>
      </c>
      <c r="R837" s="21">
        <f t="shared" si="81"/>
        <v>16.585000000000001</v>
      </c>
      <c r="S837"/>
    </row>
    <row r="838" spans="1:19" x14ac:dyDescent="0.25">
      <c r="A838" t="s">
        <v>4586</v>
      </c>
      <c r="B838" s="3" t="s">
        <v>1728</v>
      </c>
      <c r="C838" t="s">
        <v>1729</v>
      </c>
      <c r="D838" t="str">
        <f t="shared" si="83"/>
        <v>70% Virgin wool (organic),  30% Silk</v>
      </c>
      <c r="E838" t="str">
        <f t="shared" ref="E838:E901" si="85">G838&amp;" "&amp;" (" &amp;F838&amp;" )"</f>
        <v>natural  (1 )</v>
      </c>
      <c r="F838" s="1">
        <v>1</v>
      </c>
      <c r="G838" s="1" t="s">
        <v>6</v>
      </c>
      <c r="H838" s="3" t="s">
        <v>4508</v>
      </c>
      <c r="I838" s="2">
        <v>4046304175569</v>
      </c>
      <c r="J838" s="21">
        <v>25.5</v>
      </c>
      <c r="L838" s="63">
        <f t="shared" si="84"/>
        <v>61.199999999999996</v>
      </c>
      <c r="M838" t="s">
        <v>1590</v>
      </c>
      <c r="N838" t="s">
        <v>1591</v>
      </c>
      <c r="P838" s="16">
        <f t="shared" ref="P838:P901" si="86">L838*(1-$P$4)</f>
        <v>42.839999999999996</v>
      </c>
      <c r="Q838" s="5">
        <f t="shared" ref="Q838:Q901" si="87">K838*P838</f>
        <v>0</v>
      </c>
      <c r="R838" s="21">
        <f t="shared" ref="R838:R901" si="88">P838-J838</f>
        <v>17.339999999999996</v>
      </c>
      <c r="S838"/>
    </row>
    <row r="839" spans="1:19" x14ac:dyDescent="0.25">
      <c r="A839" t="s">
        <v>4586</v>
      </c>
      <c r="B839" s="3" t="s">
        <v>1730</v>
      </c>
      <c r="C839" t="s">
        <v>1731</v>
      </c>
      <c r="D839" t="str">
        <f t="shared" si="83"/>
        <v>70% Virgin wool (organic),  30% Silk</v>
      </c>
      <c r="E839" t="str">
        <f t="shared" si="85"/>
        <v>natural  (1 )</v>
      </c>
      <c r="F839" s="1">
        <v>1</v>
      </c>
      <c r="G839" s="1" t="s">
        <v>6</v>
      </c>
      <c r="H839" s="3" t="s">
        <v>4509</v>
      </c>
      <c r="I839" s="2">
        <v>4046304175576</v>
      </c>
      <c r="J839" s="21">
        <v>30.5</v>
      </c>
      <c r="L839" s="63">
        <f t="shared" si="84"/>
        <v>73.2</v>
      </c>
      <c r="M839" t="s">
        <v>1590</v>
      </c>
      <c r="N839" t="s">
        <v>1591</v>
      </c>
      <c r="P839" s="16">
        <f t="shared" si="86"/>
        <v>51.24</v>
      </c>
      <c r="Q839" s="5">
        <f t="shared" si="87"/>
        <v>0</v>
      </c>
      <c r="R839" s="21">
        <f t="shared" si="88"/>
        <v>20.740000000000002</v>
      </c>
      <c r="S839"/>
    </row>
    <row r="840" spans="1:19" x14ac:dyDescent="0.25">
      <c r="A840" t="s">
        <v>4586</v>
      </c>
      <c r="B840" s="3" t="s">
        <v>1732</v>
      </c>
      <c r="C840" t="s">
        <v>1733</v>
      </c>
      <c r="D840" t="str">
        <f t="shared" si="83"/>
        <v>70% Virgin wool (organic),  30% Silk</v>
      </c>
      <c r="E840" t="str">
        <f t="shared" si="85"/>
        <v>light grey mélange  (91 )</v>
      </c>
      <c r="F840" s="1">
        <v>91</v>
      </c>
      <c r="G840" s="1" t="s">
        <v>523</v>
      </c>
      <c r="H840" s="3" t="s">
        <v>4506</v>
      </c>
      <c r="I840" s="2">
        <v>4046304190746</v>
      </c>
      <c r="J840" s="21">
        <v>25.5</v>
      </c>
      <c r="L840" s="63">
        <f t="shared" si="84"/>
        <v>61.199999999999996</v>
      </c>
      <c r="M840" t="s">
        <v>1590</v>
      </c>
      <c r="N840" t="s">
        <v>1591</v>
      </c>
      <c r="P840" s="16">
        <f t="shared" si="86"/>
        <v>42.839999999999996</v>
      </c>
      <c r="Q840" s="5">
        <f t="shared" si="87"/>
        <v>0</v>
      </c>
      <c r="R840" s="21">
        <f t="shared" si="88"/>
        <v>17.339999999999996</v>
      </c>
      <c r="S840"/>
    </row>
    <row r="841" spans="1:19" x14ac:dyDescent="0.25">
      <c r="A841" t="s">
        <v>4586</v>
      </c>
      <c r="B841" s="3" t="s">
        <v>1734</v>
      </c>
      <c r="C841" t="s">
        <v>1735</v>
      </c>
      <c r="D841" t="str">
        <f t="shared" si="83"/>
        <v>70% Virgin wool (organic),  30% Silk</v>
      </c>
      <c r="E841" t="str">
        <f t="shared" si="85"/>
        <v>light grey mélange  (91 )</v>
      </c>
      <c r="F841" s="1">
        <v>91</v>
      </c>
      <c r="G841" s="1" t="s">
        <v>523</v>
      </c>
      <c r="H841" s="3" t="s">
        <v>4507</v>
      </c>
      <c r="I841" s="2">
        <v>4046304190753</v>
      </c>
      <c r="J841" s="21">
        <v>26.7</v>
      </c>
      <c r="L841" s="63">
        <f t="shared" si="84"/>
        <v>64.099999999999994</v>
      </c>
      <c r="M841" t="s">
        <v>1590</v>
      </c>
      <c r="N841" t="s">
        <v>1591</v>
      </c>
      <c r="P841" s="16">
        <f t="shared" si="86"/>
        <v>44.86999999999999</v>
      </c>
      <c r="Q841" s="5">
        <f t="shared" si="87"/>
        <v>0</v>
      </c>
      <c r="R841" s="21">
        <f t="shared" si="88"/>
        <v>18.169999999999991</v>
      </c>
      <c r="S841"/>
    </row>
    <row r="842" spans="1:19" x14ac:dyDescent="0.25">
      <c r="A842" t="s">
        <v>4586</v>
      </c>
      <c r="B842" s="3" t="s">
        <v>1736</v>
      </c>
      <c r="C842" t="s">
        <v>1737</v>
      </c>
      <c r="D842" t="str">
        <f t="shared" si="83"/>
        <v>70% Virgin wool (organic),  30% Silk</v>
      </c>
      <c r="E842" t="str">
        <f t="shared" si="85"/>
        <v>light grey mélange  (91 )</v>
      </c>
      <c r="F842" s="1">
        <v>91</v>
      </c>
      <c r="G842" s="1" t="s">
        <v>523</v>
      </c>
      <c r="H842" s="3" t="s">
        <v>4508</v>
      </c>
      <c r="I842" s="2">
        <v>4046304190760</v>
      </c>
      <c r="J842" s="21">
        <v>27.9</v>
      </c>
      <c r="L842" s="63">
        <f t="shared" si="84"/>
        <v>66.95</v>
      </c>
      <c r="M842" t="s">
        <v>1590</v>
      </c>
      <c r="N842" t="s">
        <v>1591</v>
      </c>
      <c r="P842" s="16">
        <f t="shared" si="86"/>
        <v>46.865000000000002</v>
      </c>
      <c r="Q842" s="5">
        <f t="shared" si="87"/>
        <v>0</v>
      </c>
      <c r="R842" s="21">
        <f t="shared" si="88"/>
        <v>18.965000000000003</v>
      </c>
      <c r="S842"/>
    </row>
    <row r="843" spans="1:19" x14ac:dyDescent="0.25">
      <c r="A843" t="s">
        <v>4586</v>
      </c>
      <c r="B843" s="3" t="s">
        <v>1738</v>
      </c>
      <c r="C843" t="s">
        <v>1739</v>
      </c>
      <c r="D843" t="str">
        <f t="shared" si="83"/>
        <v>70% Virgin wool (organic),  30% Silk</v>
      </c>
      <c r="E843" t="str">
        <f t="shared" si="85"/>
        <v>light grey mélange  (91 )</v>
      </c>
      <c r="F843" s="1">
        <v>91</v>
      </c>
      <c r="G843" s="1" t="s">
        <v>523</v>
      </c>
      <c r="H843" s="3" t="s">
        <v>4509</v>
      </c>
      <c r="I843" s="2">
        <v>4046304190777</v>
      </c>
      <c r="J843" s="21">
        <v>33.1</v>
      </c>
      <c r="L843" s="63">
        <f t="shared" si="84"/>
        <v>79.45</v>
      </c>
      <c r="M843" t="s">
        <v>1590</v>
      </c>
      <c r="N843" t="s">
        <v>1591</v>
      </c>
      <c r="P843" s="16">
        <f t="shared" si="86"/>
        <v>55.615000000000002</v>
      </c>
      <c r="Q843" s="5">
        <f t="shared" si="87"/>
        <v>0</v>
      </c>
      <c r="R843" s="21">
        <f t="shared" si="88"/>
        <v>22.515000000000001</v>
      </c>
      <c r="S843"/>
    </row>
    <row r="844" spans="1:19" x14ac:dyDescent="0.25">
      <c r="A844" t="s">
        <v>4586</v>
      </c>
      <c r="B844" s="3" t="s">
        <v>1740</v>
      </c>
      <c r="C844" t="s">
        <v>1741</v>
      </c>
      <c r="D844" t="str">
        <f t="shared" si="83"/>
        <v>70% Virgin wool (organic),  30% Silk</v>
      </c>
      <c r="E844" t="str">
        <f t="shared" si="85"/>
        <v>black  (9 )</v>
      </c>
      <c r="F844" s="1">
        <v>9</v>
      </c>
      <c r="G844" s="1" t="s">
        <v>33</v>
      </c>
      <c r="H844" s="3" t="s">
        <v>4506</v>
      </c>
      <c r="I844" s="2">
        <v>4046304049433</v>
      </c>
      <c r="J844" s="21">
        <v>25.5</v>
      </c>
      <c r="L844" s="63">
        <f t="shared" si="84"/>
        <v>61.199999999999996</v>
      </c>
      <c r="M844" t="s">
        <v>1590</v>
      </c>
      <c r="N844" t="s">
        <v>1591</v>
      </c>
      <c r="P844" s="16">
        <f t="shared" si="86"/>
        <v>42.839999999999996</v>
      </c>
      <c r="Q844" s="5">
        <f t="shared" si="87"/>
        <v>0</v>
      </c>
      <c r="R844" s="21">
        <f t="shared" si="88"/>
        <v>17.339999999999996</v>
      </c>
      <c r="S844"/>
    </row>
    <row r="845" spans="1:19" x14ac:dyDescent="0.25">
      <c r="A845" t="s">
        <v>4586</v>
      </c>
      <c r="B845" s="3" t="s">
        <v>1742</v>
      </c>
      <c r="C845" t="s">
        <v>1743</v>
      </c>
      <c r="D845" t="str">
        <f t="shared" si="83"/>
        <v>70% Virgin wool (organic),  30% Silk</v>
      </c>
      <c r="E845" t="str">
        <f t="shared" si="85"/>
        <v>black  (9 )</v>
      </c>
      <c r="F845" s="1">
        <v>9</v>
      </c>
      <c r="G845" s="1" t="s">
        <v>33</v>
      </c>
      <c r="H845" s="3" t="s">
        <v>4507</v>
      </c>
      <c r="I845" s="2">
        <v>4046304049440</v>
      </c>
      <c r="J845" s="21">
        <v>26.7</v>
      </c>
      <c r="L845" s="63">
        <f t="shared" si="84"/>
        <v>64.099999999999994</v>
      </c>
      <c r="M845" t="s">
        <v>1590</v>
      </c>
      <c r="N845" t="s">
        <v>1591</v>
      </c>
      <c r="P845" s="16">
        <f t="shared" si="86"/>
        <v>44.86999999999999</v>
      </c>
      <c r="Q845" s="5">
        <f t="shared" si="87"/>
        <v>0</v>
      </c>
      <c r="R845" s="21">
        <f t="shared" si="88"/>
        <v>18.169999999999991</v>
      </c>
      <c r="S845"/>
    </row>
    <row r="846" spans="1:19" x14ac:dyDescent="0.25">
      <c r="A846" t="s">
        <v>4586</v>
      </c>
      <c r="B846" s="3" t="s">
        <v>1744</v>
      </c>
      <c r="C846" t="s">
        <v>1745</v>
      </c>
      <c r="D846" t="str">
        <f t="shared" si="83"/>
        <v>70% Virgin wool (organic),  30% Silk</v>
      </c>
      <c r="E846" t="str">
        <f t="shared" si="85"/>
        <v>black  (9 )</v>
      </c>
      <c r="F846" s="1">
        <v>9</v>
      </c>
      <c r="G846" s="1" t="s">
        <v>33</v>
      </c>
      <c r="H846" s="3" t="s">
        <v>4508</v>
      </c>
      <c r="I846" s="2">
        <v>4046304049457</v>
      </c>
      <c r="J846" s="21">
        <v>27.9</v>
      </c>
      <c r="L846" s="63">
        <f t="shared" si="84"/>
        <v>66.95</v>
      </c>
      <c r="M846" t="s">
        <v>1590</v>
      </c>
      <c r="N846" t="s">
        <v>1591</v>
      </c>
      <c r="P846" s="16">
        <f t="shared" si="86"/>
        <v>46.865000000000002</v>
      </c>
      <c r="Q846" s="5">
        <f t="shared" si="87"/>
        <v>0</v>
      </c>
      <c r="R846" s="21">
        <f t="shared" si="88"/>
        <v>18.965000000000003</v>
      </c>
      <c r="S846"/>
    </row>
    <row r="847" spans="1:19" x14ac:dyDescent="0.25">
      <c r="A847" t="s">
        <v>4586</v>
      </c>
      <c r="B847" s="3" t="s">
        <v>1746</v>
      </c>
      <c r="C847" t="s">
        <v>1747</v>
      </c>
      <c r="D847" t="str">
        <f t="shared" si="83"/>
        <v>70% Virgin wool (organic),  30% Silk</v>
      </c>
      <c r="E847" t="str">
        <f t="shared" si="85"/>
        <v>black  (9 )</v>
      </c>
      <c r="F847" s="1">
        <v>9</v>
      </c>
      <c r="G847" s="1" t="s">
        <v>33</v>
      </c>
      <c r="H847" s="3" t="s">
        <v>4509</v>
      </c>
      <c r="I847" s="2">
        <v>4046304049464</v>
      </c>
      <c r="J847" s="21">
        <v>33.1</v>
      </c>
      <c r="L847" s="63">
        <f t="shared" si="84"/>
        <v>79.45</v>
      </c>
      <c r="M847" t="s">
        <v>1590</v>
      </c>
      <c r="N847" t="s">
        <v>1591</v>
      </c>
      <c r="P847" s="16">
        <f t="shared" si="86"/>
        <v>55.615000000000002</v>
      </c>
      <c r="Q847" s="5">
        <f t="shared" si="87"/>
        <v>0</v>
      </c>
      <c r="R847" s="21">
        <f t="shared" si="88"/>
        <v>22.515000000000001</v>
      </c>
      <c r="S847"/>
    </row>
    <row r="848" spans="1:19" x14ac:dyDescent="0.25">
      <c r="A848" t="s">
        <v>4586</v>
      </c>
      <c r="B848" s="3" t="s">
        <v>1748</v>
      </c>
      <c r="C848" t="s">
        <v>1749</v>
      </c>
      <c r="D848" t="str">
        <f t="shared" si="83"/>
        <v>70% Virgin wool (organic),  30% Silk</v>
      </c>
      <c r="E848" t="str">
        <f t="shared" si="85"/>
        <v>navy-blue  (33 )</v>
      </c>
      <c r="F848" s="1">
        <v>33</v>
      </c>
      <c r="G848" s="1" t="s">
        <v>1662</v>
      </c>
      <c r="H848" s="3" t="s">
        <v>4506</v>
      </c>
      <c r="I848" s="2">
        <v>4046304241738</v>
      </c>
      <c r="J848" s="21">
        <v>25.5</v>
      </c>
      <c r="L848" s="63">
        <f t="shared" si="84"/>
        <v>61.199999999999996</v>
      </c>
      <c r="M848" t="s">
        <v>1590</v>
      </c>
      <c r="N848" t="s">
        <v>1591</v>
      </c>
      <c r="P848" s="16">
        <f t="shared" si="86"/>
        <v>42.839999999999996</v>
      </c>
      <c r="Q848" s="5">
        <f t="shared" si="87"/>
        <v>0</v>
      </c>
      <c r="R848" s="21">
        <f t="shared" si="88"/>
        <v>17.339999999999996</v>
      </c>
      <c r="S848"/>
    </row>
    <row r="849" spans="1:19" x14ac:dyDescent="0.25">
      <c r="A849" t="s">
        <v>4586</v>
      </c>
      <c r="B849" s="3" t="s">
        <v>1750</v>
      </c>
      <c r="C849" t="s">
        <v>1751</v>
      </c>
      <c r="D849" t="str">
        <f t="shared" si="83"/>
        <v>70% Virgin wool (organic),  30% Silk</v>
      </c>
      <c r="E849" t="str">
        <f t="shared" si="85"/>
        <v>navy-blue  (33 )</v>
      </c>
      <c r="F849" s="1">
        <v>33</v>
      </c>
      <c r="G849" s="1" t="s">
        <v>1662</v>
      </c>
      <c r="H849" s="3" t="s">
        <v>4507</v>
      </c>
      <c r="I849" s="2">
        <v>4046304241745</v>
      </c>
      <c r="J849" s="21">
        <v>26.7</v>
      </c>
      <c r="L849" s="63">
        <f t="shared" si="84"/>
        <v>64.099999999999994</v>
      </c>
      <c r="M849" t="s">
        <v>1590</v>
      </c>
      <c r="N849" t="s">
        <v>1591</v>
      </c>
      <c r="P849" s="16">
        <f t="shared" si="86"/>
        <v>44.86999999999999</v>
      </c>
      <c r="Q849" s="5">
        <f t="shared" si="87"/>
        <v>0</v>
      </c>
      <c r="R849" s="21">
        <f t="shared" si="88"/>
        <v>18.169999999999991</v>
      </c>
      <c r="S849"/>
    </row>
    <row r="850" spans="1:19" x14ac:dyDescent="0.25">
      <c r="A850" t="s">
        <v>4586</v>
      </c>
      <c r="B850" s="3" t="s">
        <v>1752</v>
      </c>
      <c r="C850" t="s">
        <v>1753</v>
      </c>
      <c r="D850" t="str">
        <f t="shared" si="83"/>
        <v>70% Virgin wool (organic),  30% Silk</v>
      </c>
      <c r="E850" t="str">
        <f t="shared" si="85"/>
        <v>navy-blue  (33 )</v>
      </c>
      <c r="F850" s="1">
        <v>33</v>
      </c>
      <c r="G850" s="1" t="s">
        <v>1662</v>
      </c>
      <c r="H850" s="3" t="s">
        <v>4508</v>
      </c>
      <c r="I850" s="2">
        <v>4046304241752</v>
      </c>
      <c r="J850" s="21">
        <v>27.9</v>
      </c>
      <c r="L850" s="63">
        <f t="shared" si="84"/>
        <v>66.95</v>
      </c>
      <c r="M850" t="s">
        <v>1590</v>
      </c>
      <c r="N850" t="s">
        <v>1591</v>
      </c>
      <c r="P850" s="16">
        <f t="shared" si="86"/>
        <v>46.865000000000002</v>
      </c>
      <c r="Q850" s="5">
        <f t="shared" si="87"/>
        <v>0</v>
      </c>
      <c r="R850" s="21">
        <f t="shared" si="88"/>
        <v>18.965000000000003</v>
      </c>
      <c r="S850"/>
    </row>
    <row r="851" spans="1:19" x14ac:dyDescent="0.25">
      <c r="A851" t="s">
        <v>4586</v>
      </c>
      <c r="B851" s="3" t="s">
        <v>1754</v>
      </c>
      <c r="C851" t="s">
        <v>1755</v>
      </c>
      <c r="D851" t="str">
        <f t="shared" si="83"/>
        <v>70% Virgin wool (organic),  30% Silk</v>
      </c>
      <c r="E851" t="str">
        <f t="shared" si="85"/>
        <v>navy-blue  (33 )</v>
      </c>
      <c r="F851" s="1">
        <v>33</v>
      </c>
      <c r="G851" s="1" t="s">
        <v>1662</v>
      </c>
      <c r="H851" s="3" t="s">
        <v>4509</v>
      </c>
      <c r="I851" s="2">
        <v>4046304241769</v>
      </c>
      <c r="J851" s="21">
        <v>33.1</v>
      </c>
      <c r="L851" s="63">
        <f t="shared" si="84"/>
        <v>79.45</v>
      </c>
      <c r="M851" t="s">
        <v>1590</v>
      </c>
      <c r="N851" t="s">
        <v>1591</v>
      </c>
      <c r="P851" s="16">
        <f t="shared" si="86"/>
        <v>55.615000000000002</v>
      </c>
      <c r="Q851" s="5">
        <f t="shared" si="87"/>
        <v>0</v>
      </c>
      <c r="R851" s="21">
        <f t="shared" si="88"/>
        <v>22.515000000000001</v>
      </c>
      <c r="S851"/>
    </row>
    <row r="852" spans="1:19" x14ac:dyDescent="0.25">
      <c r="A852" t="s">
        <v>4586</v>
      </c>
      <c r="B852" s="3" t="s">
        <v>1756</v>
      </c>
      <c r="C852" t="s">
        <v>1757</v>
      </c>
      <c r="D852" t="str">
        <f t="shared" si="83"/>
        <v>70% Virgin wool (organic),  30% Silk</v>
      </c>
      <c r="E852" t="str">
        <f t="shared" si="85"/>
        <v>olive  (43E )</v>
      </c>
      <c r="F852" s="1" t="s">
        <v>1758</v>
      </c>
      <c r="G852" s="1" t="s">
        <v>1759</v>
      </c>
      <c r="H852" s="3" t="s">
        <v>4506</v>
      </c>
      <c r="I852" s="2">
        <v>4046304260319</v>
      </c>
      <c r="J852" s="21">
        <v>25.5</v>
      </c>
      <c r="L852" s="63">
        <f t="shared" si="84"/>
        <v>61.199999999999996</v>
      </c>
      <c r="M852" t="s">
        <v>1590</v>
      </c>
      <c r="N852" t="s">
        <v>1591</v>
      </c>
      <c r="P852" s="16">
        <f t="shared" si="86"/>
        <v>42.839999999999996</v>
      </c>
      <c r="Q852" s="5">
        <f t="shared" si="87"/>
        <v>0</v>
      </c>
      <c r="R852" s="21">
        <f t="shared" si="88"/>
        <v>17.339999999999996</v>
      </c>
      <c r="S852"/>
    </row>
    <row r="853" spans="1:19" x14ac:dyDescent="0.25">
      <c r="A853" t="s">
        <v>4586</v>
      </c>
      <c r="B853" s="3" t="s">
        <v>1760</v>
      </c>
      <c r="C853" t="s">
        <v>1761</v>
      </c>
      <c r="D853" t="str">
        <f t="shared" si="83"/>
        <v>70% Virgin wool (organic),  30% Silk</v>
      </c>
      <c r="E853" t="str">
        <f t="shared" si="85"/>
        <v>olive  (43E )</v>
      </c>
      <c r="F853" s="1" t="s">
        <v>1758</v>
      </c>
      <c r="G853" s="1" t="s">
        <v>1759</v>
      </c>
      <c r="H853" s="3" t="s">
        <v>4507</v>
      </c>
      <c r="I853" s="2">
        <v>4046304260326</v>
      </c>
      <c r="J853" s="21">
        <v>26.7</v>
      </c>
      <c r="L853" s="63">
        <f t="shared" si="84"/>
        <v>64.099999999999994</v>
      </c>
      <c r="M853" t="s">
        <v>1590</v>
      </c>
      <c r="N853" t="s">
        <v>1591</v>
      </c>
      <c r="P853" s="16">
        <f t="shared" si="86"/>
        <v>44.86999999999999</v>
      </c>
      <c r="Q853" s="5">
        <f t="shared" si="87"/>
        <v>0</v>
      </c>
      <c r="R853" s="21">
        <f t="shared" si="88"/>
        <v>18.169999999999991</v>
      </c>
      <c r="S853"/>
    </row>
    <row r="854" spans="1:19" x14ac:dyDescent="0.25">
      <c r="A854" t="s">
        <v>4586</v>
      </c>
      <c r="B854" s="3" t="s">
        <v>1762</v>
      </c>
      <c r="C854" t="s">
        <v>1763</v>
      </c>
      <c r="D854" t="str">
        <f t="shared" si="83"/>
        <v>70% Virgin wool (organic),  30% Silk</v>
      </c>
      <c r="E854" t="str">
        <f t="shared" si="85"/>
        <v>olive  (43E )</v>
      </c>
      <c r="F854" s="1" t="s">
        <v>1758</v>
      </c>
      <c r="G854" s="1" t="s">
        <v>1759</v>
      </c>
      <c r="H854" s="3" t="s">
        <v>4508</v>
      </c>
      <c r="I854" s="2">
        <v>4046304260333</v>
      </c>
      <c r="J854" s="21">
        <v>27.9</v>
      </c>
      <c r="L854" s="63">
        <f t="shared" si="84"/>
        <v>66.95</v>
      </c>
      <c r="M854" t="s">
        <v>1590</v>
      </c>
      <c r="N854" t="s">
        <v>1591</v>
      </c>
      <c r="P854" s="16">
        <f t="shared" si="86"/>
        <v>46.865000000000002</v>
      </c>
      <c r="Q854" s="5">
        <f t="shared" si="87"/>
        <v>0</v>
      </c>
      <c r="R854" s="21">
        <f t="shared" si="88"/>
        <v>18.965000000000003</v>
      </c>
      <c r="S854"/>
    </row>
    <row r="855" spans="1:19" x14ac:dyDescent="0.25">
      <c r="A855" t="s">
        <v>4586</v>
      </c>
      <c r="B855" s="3" t="s">
        <v>1764</v>
      </c>
      <c r="C855" t="s">
        <v>1765</v>
      </c>
      <c r="D855" t="str">
        <f t="shared" si="83"/>
        <v>70% Virgin wool (organic),  30% Silk</v>
      </c>
      <c r="E855" t="str">
        <f t="shared" si="85"/>
        <v>olive  (43E )</v>
      </c>
      <c r="F855" s="1" t="s">
        <v>1758</v>
      </c>
      <c r="G855" s="1" t="s">
        <v>1759</v>
      </c>
      <c r="H855" s="3" t="s">
        <v>4509</v>
      </c>
      <c r="I855" s="2">
        <v>4046304260340</v>
      </c>
      <c r="J855" s="21">
        <v>33.1</v>
      </c>
      <c r="L855" s="63">
        <f t="shared" si="84"/>
        <v>79.45</v>
      </c>
      <c r="M855" t="s">
        <v>1590</v>
      </c>
      <c r="N855" t="s">
        <v>1591</v>
      </c>
      <c r="P855" s="16">
        <f t="shared" si="86"/>
        <v>55.615000000000002</v>
      </c>
      <c r="Q855" s="5">
        <f t="shared" si="87"/>
        <v>0</v>
      </c>
      <c r="R855" s="21">
        <f t="shared" si="88"/>
        <v>22.515000000000001</v>
      </c>
      <c r="S855"/>
    </row>
    <row r="856" spans="1:19" x14ac:dyDescent="0.25">
      <c r="A856" t="s">
        <v>4586</v>
      </c>
      <c r="B856" s="3" t="s">
        <v>1766</v>
      </c>
      <c r="C856" t="s">
        <v>1767</v>
      </c>
      <c r="D856" t="str">
        <f t="shared" si="83"/>
        <v>70% Virgin wool (organic),  30% Silk</v>
      </c>
      <c r="E856" t="str">
        <f t="shared" si="85"/>
        <v>copper  (52E )</v>
      </c>
      <c r="F856" s="1" t="s">
        <v>1768</v>
      </c>
      <c r="G856" s="1" t="s">
        <v>1769</v>
      </c>
      <c r="H856" s="3" t="s">
        <v>4506</v>
      </c>
      <c r="I856" s="2">
        <v>4046304260357</v>
      </c>
      <c r="J856" s="21">
        <v>25.5</v>
      </c>
      <c r="L856" s="63">
        <f t="shared" si="84"/>
        <v>61.199999999999996</v>
      </c>
      <c r="M856" t="s">
        <v>1590</v>
      </c>
      <c r="N856" t="s">
        <v>1591</v>
      </c>
      <c r="P856" s="16">
        <f t="shared" si="86"/>
        <v>42.839999999999996</v>
      </c>
      <c r="Q856" s="5">
        <f t="shared" si="87"/>
        <v>0</v>
      </c>
      <c r="R856" s="21">
        <f t="shared" si="88"/>
        <v>17.339999999999996</v>
      </c>
      <c r="S856"/>
    </row>
    <row r="857" spans="1:19" x14ac:dyDescent="0.25">
      <c r="A857" t="s">
        <v>4586</v>
      </c>
      <c r="B857" s="3" t="s">
        <v>1770</v>
      </c>
      <c r="C857" t="s">
        <v>1771</v>
      </c>
      <c r="D857" t="str">
        <f t="shared" si="83"/>
        <v>70% Virgin wool (organic),  30% Silk</v>
      </c>
      <c r="E857" t="str">
        <f t="shared" si="85"/>
        <v>copper  (52E )</v>
      </c>
      <c r="F857" s="1" t="s">
        <v>1768</v>
      </c>
      <c r="G857" s="1" t="s">
        <v>1769</v>
      </c>
      <c r="H857" s="3" t="s">
        <v>4507</v>
      </c>
      <c r="I857" s="2">
        <v>4046304260364</v>
      </c>
      <c r="J857" s="21">
        <v>26.7</v>
      </c>
      <c r="L857" s="63">
        <f t="shared" si="84"/>
        <v>64.099999999999994</v>
      </c>
      <c r="M857" t="s">
        <v>1590</v>
      </c>
      <c r="N857" t="s">
        <v>1591</v>
      </c>
      <c r="P857" s="16">
        <f t="shared" si="86"/>
        <v>44.86999999999999</v>
      </c>
      <c r="Q857" s="5">
        <f t="shared" si="87"/>
        <v>0</v>
      </c>
      <c r="R857" s="21">
        <f t="shared" si="88"/>
        <v>18.169999999999991</v>
      </c>
      <c r="S857"/>
    </row>
    <row r="858" spans="1:19" x14ac:dyDescent="0.25">
      <c r="A858" t="s">
        <v>4586</v>
      </c>
      <c r="B858" s="3" t="s">
        <v>1772</v>
      </c>
      <c r="C858" t="s">
        <v>1773</v>
      </c>
      <c r="D858" t="str">
        <f t="shared" si="83"/>
        <v>70% Virgin wool (organic),  30% Silk</v>
      </c>
      <c r="E858" t="str">
        <f t="shared" si="85"/>
        <v>copper  (52E )</v>
      </c>
      <c r="F858" s="1" t="s">
        <v>1768</v>
      </c>
      <c r="G858" s="1" t="s">
        <v>1769</v>
      </c>
      <c r="H858" s="3" t="s">
        <v>4508</v>
      </c>
      <c r="I858" s="2">
        <v>4046304260371</v>
      </c>
      <c r="J858" s="21">
        <v>27.9</v>
      </c>
      <c r="L858" s="63">
        <f t="shared" si="84"/>
        <v>66.95</v>
      </c>
      <c r="M858" t="s">
        <v>1590</v>
      </c>
      <c r="N858" t="s">
        <v>1591</v>
      </c>
      <c r="P858" s="16">
        <f t="shared" si="86"/>
        <v>46.865000000000002</v>
      </c>
      <c r="Q858" s="5">
        <f t="shared" si="87"/>
        <v>0</v>
      </c>
      <c r="R858" s="21">
        <f t="shared" si="88"/>
        <v>18.965000000000003</v>
      </c>
      <c r="S858"/>
    </row>
    <row r="859" spans="1:19" x14ac:dyDescent="0.25">
      <c r="A859" t="s">
        <v>4586</v>
      </c>
      <c r="B859" s="3" t="s">
        <v>1774</v>
      </c>
      <c r="C859" t="s">
        <v>1775</v>
      </c>
      <c r="D859" t="str">
        <f t="shared" si="83"/>
        <v>70% Virgin wool (organic),  30% Silk</v>
      </c>
      <c r="E859" t="str">
        <f t="shared" si="85"/>
        <v>copper  (52E )</v>
      </c>
      <c r="F859" s="1" t="s">
        <v>1768</v>
      </c>
      <c r="G859" s="1" t="s">
        <v>1769</v>
      </c>
      <c r="H859" s="3" t="s">
        <v>4509</v>
      </c>
      <c r="I859" s="2">
        <v>4046304260388</v>
      </c>
      <c r="J859" s="21">
        <v>33.1</v>
      </c>
      <c r="L859" s="63">
        <f t="shared" si="84"/>
        <v>79.45</v>
      </c>
      <c r="M859" t="s">
        <v>1590</v>
      </c>
      <c r="N859" t="s">
        <v>1591</v>
      </c>
      <c r="P859" s="16">
        <f t="shared" si="86"/>
        <v>55.615000000000002</v>
      </c>
      <c r="Q859" s="5">
        <f t="shared" si="87"/>
        <v>0</v>
      </c>
      <c r="R859" s="21">
        <f t="shared" si="88"/>
        <v>22.515000000000001</v>
      </c>
      <c r="S859"/>
    </row>
    <row r="860" spans="1:19" x14ac:dyDescent="0.25">
      <c r="A860" t="s">
        <v>4586</v>
      </c>
      <c r="B860" s="3" t="s">
        <v>1776</v>
      </c>
      <c r="C860" t="s">
        <v>1777</v>
      </c>
      <c r="D860" t="str">
        <f t="shared" si="83"/>
        <v>70% Virgin wool (organic),  30% Silk</v>
      </c>
      <c r="E860" t="str">
        <f t="shared" si="85"/>
        <v>mallow  (66E )</v>
      </c>
      <c r="F860" s="1" t="s">
        <v>1699</v>
      </c>
      <c r="G860" s="1" t="s">
        <v>1700</v>
      </c>
      <c r="H860" s="3" t="s">
        <v>4506</v>
      </c>
      <c r="I860" s="2">
        <v>4046304207253</v>
      </c>
      <c r="J860" s="21">
        <v>25.5</v>
      </c>
      <c r="L860" s="63">
        <f t="shared" si="84"/>
        <v>61.199999999999996</v>
      </c>
      <c r="M860" t="s">
        <v>1590</v>
      </c>
      <c r="N860" t="s">
        <v>1591</v>
      </c>
      <c r="P860" s="16">
        <f t="shared" si="86"/>
        <v>42.839999999999996</v>
      </c>
      <c r="Q860" s="5">
        <f t="shared" si="87"/>
        <v>0</v>
      </c>
      <c r="R860" s="21">
        <f t="shared" si="88"/>
        <v>17.339999999999996</v>
      </c>
      <c r="S860"/>
    </row>
    <row r="861" spans="1:19" x14ac:dyDescent="0.25">
      <c r="A861" t="s">
        <v>4586</v>
      </c>
      <c r="B861" s="3" t="s">
        <v>1778</v>
      </c>
      <c r="C861" t="s">
        <v>1779</v>
      </c>
      <c r="D861" t="str">
        <f t="shared" si="83"/>
        <v>70% Virgin wool (organic),  30% Silk</v>
      </c>
      <c r="E861" t="str">
        <f t="shared" si="85"/>
        <v>mallow  (66E )</v>
      </c>
      <c r="F861" s="1" t="s">
        <v>1699</v>
      </c>
      <c r="G861" s="1" t="s">
        <v>1700</v>
      </c>
      <c r="H861" s="3" t="s">
        <v>4507</v>
      </c>
      <c r="I861" s="2">
        <v>4046304207260</v>
      </c>
      <c r="J861" s="21">
        <v>26.7</v>
      </c>
      <c r="L861" s="63">
        <f t="shared" si="84"/>
        <v>64.099999999999994</v>
      </c>
      <c r="M861" t="s">
        <v>1590</v>
      </c>
      <c r="N861" t="s">
        <v>1591</v>
      </c>
      <c r="P861" s="16">
        <f t="shared" si="86"/>
        <v>44.86999999999999</v>
      </c>
      <c r="Q861" s="5">
        <f t="shared" si="87"/>
        <v>0</v>
      </c>
      <c r="R861" s="21">
        <f t="shared" si="88"/>
        <v>18.169999999999991</v>
      </c>
      <c r="S861"/>
    </row>
    <row r="862" spans="1:19" x14ac:dyDescent="0.25">
      <c r="A862" t="s">
        <v>4586</v>
      </c>
      <c r="B862" s="3" t="s">
        <v>1780</v>
      </c>
      <c r="C862" t="s">
        <v>1781</v>
      </c>
      <c r="D862" t="str">
        <f t="shared" si="83"/>
        <v>70% Virgin wool (organic),  30% Silk</v>
      </c>
      <c r="E862" t="str">
        <f t="shared" si="85"/>
        <v>mallow  (66E )</v>
      </c>
      <c r="F862" s="1" t="s">
        <v>1699</v>
      </c>
      <c r="G862" s="1" t="s">
        <v>1700</v>
      </c>
      <c r="H862" s="3" t="s">
        <v>4508</v>
      </c>
      <c r="I862" s="2">
        <v>4046304207277</v>
      </c>
      <c r="J862" s="21">
        <v>27.9</v>
      </c>
      <c r="L862" s="63">
        <f t="shared" si="84"/>
        <v>66.95</v>
      </c>
      <c r="M862" t="s">
        <v>1590</v>
      </c>
      <c r="N862" t="s">
        <v>1591</v>
      </c>
      <c r="P862" s="16">
        <f t="shared" si="86"/>
        <v>46.865000000000002</v>
      </c>
      <c r="Q862" s="5">
        <f t="shared" si="87"/>
        <v>0</v>
      </c>
      <c r="R862" s="21">
        <f t="shared" si="88"/>
        <v>18.965000000000003</v>
      </c>
      <c r="S862"/>
    </row>
    <row r="863" spans="1:19" x14ac:dyDescent="0.25">
      <c r="A863" t="s">
        <v>4586</v>
      </c>
      <c r="B863" s="3" t="s">
        <v>1782</v>
      </c>
      <c r="C863" t="s">
        <v>1783</v>
      </c>
      <c r="D863" t="str">
        <f t="shared" si="83"/>
        <v>70% Virgin wool (organic),  30% Silk</v>
      </c>
      <c r="E863" t="str">
        <f t="shared" si="85"/>
        <v>mallow  (66E )</v>
      </c>
      <c r="F863" s="1" t="s">
        <v>1699</v>
      </c>
      <c r="G863" s="1" t="s">
        <v>1700</v>
      </c>
      <c r="H863" s="3" t="s">
        <v>4509</v>
      </c>
      <c r="I863" s="2">
        <v>4046304207284</v>
      </c>
      <c r="J863" s="21">
        <v>33.1</v>
      </c>
      <c r="L863" s="63">
        <f t="shared" si="84"/>
        <v>79.45</v>
      </c>
      <c r="M863" t="s">
        <v>1590</v>
      </c>
      <c r="N863" t="s">
        <v>1591</v>
      </c>
      <c r="P863" s="16">
        <f t="shared" si="86"/>
        <v>55.615000000000002</v>
      </c>
      <c r="Q863" s="5">
        <f t="shared" si="87"/>
        <v>0</v>
      </c>
      <c r="R863" s="21">
        <f t="shared" si="88"/>
        <v>22.515000000000001</v>
      </c>
      <c r="S863"/>
    </row>
    <row r="864" spans="1:19" x14ac:dyDescent="0.25">
      <c r="A864" t="s">
        <v>4586</v>
      </c>
      <c r="B864" s="3" t="s">
        <v>1784</v>
      </c>
      <c r="C864" t="s">
        <v>1785</v>
      </c>
      <c r="D864" t="str">
        <f t="shared" si="83"/>
        <v>70% Virgin wool (organic),  30% Silk</v>
      </c>
      <c r="E864" t="str">
        <f t="shared" si="85"/>
        <v>walnut  (75 )</v>
      </c>
      <c r="F864" s="1">
        <v>75</v>
      </c>
      <c r="G864" s="1" t="s">
        <v>1709</v>
      </c>
      <c r="H864" s="3" t="s">
        <v>4506</v>
      </c>
      <c r="I864" s="2">
        <v>4046304157282</v>
      </c>
      <c r="J864" s="21">
        <v>25.5</v>
      </c>
      <c r="L864" s="63">
        <f t="shared" si="84"/>
        <v>61.199999999999996</v>
      </c>
      <c r="M864" t="s">
        <v>1590</v>
      </c>
      <c r="N864" t="s">
        <v>1591</v>
      </c>
      <c r="P864" s="16">
        <f t="shared" si="86"/>
        <v>42.839999999999996</v>
      </c>
      <c r="Q864" s="5">
        <f t="shared" si="87"/>
        <v>0</v>
      </c>
      <c r="R864" s="21">
        <f t="shared" si="88"/>
        <v>17.339999999999996</v>
      </c>
      <c r="S864"/>
    </row>
    <row r="865" spans="1:19" x14ac:dyDescent="0.25">
      <c r="A865" t="s">
        <v>4586</v>
      </c>
      <c r="B865" s="3" t="s">
        <v>1786</v>
      </c>
      <c r="C865" t="s">
        <v>1787</v>
      </c>
      <c r="D865" t="str">
        <f t="shared" si="83"/>
        <v>70% Virgin wool (organic),  30% Silk</v>
      </c>
      <c r="E865" t="str">
        <f t="shared" si="85"/>
        <v>walnut  (75 )</v>
      </c>
      <c r="F865" s="1">
        <v>75</v>
      </c>
      <c r="G865" s="1" t="s">
        <v>1709</v>
      </c>
      <c r="H865" s="3" t="s">
        <v>4507</v>
      </c>
      <c r="I865" s="2">
        <v>4046304157299</v>
      </c>
      <c r="J865" s="21">
        <v>26.7</v>
      </c>
      <c r="L865" s="63">
        <f t="shared" si="84"/>
        <v>64.099999999999994</v>
      </c>
      <c r="M865" t="s">
        <v>1590</v>
      </c>
      <c r="N865" t="s">
        <v>1591</v>
      </c>
      <c r="P865" s="16">
        <f t="shared" si="86"/>
        <v>44.86999999999999</v>
      </c>
      <c r="Q865" s="5">
        <f t="shared" si="87"/>
        <v>0</v>
      </c>
      <c r="R865" s="21">
        <f t="shared" si="88"/>
        <v>18.169999999999991</v>
      </c>
      <c r="S865"/>
    </row>
    <row r="866" spans="1:19" x14ac:dyDescent="0.25">
      <c r="A866" t="s">
        <v>4586</v>
      </c>
      <c r="B866" s="3" t="s">
        <v>1788</v>
      </c>
      <c r="C866" t="s">
        <v>1789</v>
      </c>
      <c r="D866" t="str">
        <f t="shared" si="83"/>
        <v>70% Virgin wool (organic),  30% Silk</v>
      </c>
      <c r="E866" t="str">
        <f t="shared" si="85"/>
        <v>walnut  (75 )</v>
      </c>
      <c r="F866" s="1">
        <v>75</v>
      </c>
      <c r="G866" s="1" t="s">
        <v>1709</v>
      </c>
      <c r="H866" s="3" t="s">
        <v>4508</v>
      </c>
      <c r="I866" s="2">
        <v>4046304157305</v>
      </c>
      <c r="J866" s="21">
        <v>27.9</v>
      </c>
      <c r="L866" s="63">
        <f t="shared" si="84"/>
        <v>66.95</v>
      </c>
      <c r="M866" t="s">
        <v>1590</v>
      </c>
      <c r="N866" t="s">
        <v>1591</v>
      </c>
      <c r="P866" s="16">
        <f t="shared" si="86"/>
        <v>46.865000000000002</v>
      </c>
      <c r="Q866" s="5">
        <f t="shared" si="87"/>
        <v>0</v>
      </c>
      <c r="R866" s="21">
        <f t="shared" si="88"/>
        <v>18.965000000000003</v>
      </c>
      <c r="S866"/>
    </row>
    <row r="867" spans="1:19" x14ac:dyDescent="0.25">
      <c r="A867" t="s">
        <v>4586</v>
      </c>
      <c r="B867" s="3" t="s">
        <v>1790</v>
      </c>
      <c r="C867" t="s">
        <v>1791</v>
      </c>
      <c r="D867" t="str">
        <f t="shared" si="83"/>
        <v>70% Virgin wool (organic),  30% Silk</v>
      </c>
      <c r="E867" t="str">
        <f t="shared" si="85"/>
        <v>walnut  (75 )</v>
      </c>
      <c r="F867" s="1">
        <v>75</v>
      </c>
      <c r="G867" s="1" t="s">
        <v>1709</v>
      </c>
      <c r="H867" s="3" t="s">
        <v>4509</v>
      </c>
      <c r="I867" s="2">
        <v>4046304157312</v>
      </c>
      <c r="J867" s="21">
        <v>33.1</v>
      </c>
      <c r="L867" s="63">
        <f t="shared" si="84"/>
        <v>79.45</v>
      </c>
      <c r="M867" t="s">
        <v>1590</v>
      </c>
      <c r="N867" t="s">
        <v>1591</v>
      </c>
      <c r="P867" s="16">
        <f t="shared" si="86"/>
        <v>55.615000000000002</v>
      </c>
      <c r="Q867" s="5">
        <f t="shared" si="87"/>
        <v>0</v>
      </c>
      <c r="R867" s="21">
        <f t="shared" si="88"/>
        <v>22.515000000000001</v>
      </c>
      <c r="S867"/>
    </row>
    <row r="868" spans="1:19" x14ac:dyDescent="0.25">
      <c r="A868" t="s">
        <v>4586</v>
      </c>
      <c r="B868" s="3" t="s">
        <v>1792</v>
      </c>
      <c r="C868" t="s">
        <v>1793</v>
      </c>
      <c r="D868" t="str">
        <f t="shared" si="83"/>
        <v>70% Virgin wool (organic),  30% Silk</v>
      </c>
      <c r="E868" t="str">
        <f t="shared" si="85"/>
        <v>black  (9 )</v>
      </c>
      <c r="F868" s="1">
        <v>9</v>
      </c>
      <c r="G868" s="1" t="s">
        <v>33</v>
      </c>
      <c r="H868" s="3" t="s">
        <v>4506</v>
      </c>
      <c r="I868" s="2">
        <v>4046304067284</v>
      </c>
      <c r="J868" s="21">
        <v>24.3</v>
      </c>
      <c r="L868" s="63">
        <f t="shared" si="84"/>
        <v>58.3</v>
      </c>
      <c r="M868" t="s">
        <v>1590</v>
      </c>
      <c r="N868" t="s">
        <v>1591</v>
      </c>
      <c r="P868" s="16">
        <f t="shared" si="86"/>
        <v>40.809999999999995</v>
      </c>
      <c r="Q868" s="5">
        <f t="shared" si="87"/>
        <v>0</v>
      </c>
      <c r="R868" s="21">
        <f t="shared" si="88"/>
        <v>16.509999999999994</v>
      </c>
      <c r="S868"/>
    </row>
    <row r="869" spans="1:19" x14ac:dyDescent="0.25">
      <c r="A869" t="s">
        <v>4586</v>
      </c>
      <c r="B869" s="3" t="s">
        <v>1794</v>
      </c>
      <c r="C869" t="s">
        <v>1795</v>
      </c>
      <c r="D869" t="str">
        <f t="shared" si="83"/>
        <v>70% Virgin wool (organic),  30% Silk</v>
      </c>
      <c r="E869" t="str">
        <f t="shared" si="85"/>
        <v>black  (9 )</v>
      </c>
      <c r="F869" s="1">
        <v>9</v>
      </c>
      <c r="G869" s="1" t="s">
        <v>33</v>
      </c>
      <c r="H869" s="3" t="s">
        <v>4507</v>
      </c>
      <c r="I869" s="2">
        <v>4046304067291</v>
      </c>
      <c r="J869" s="21">
        <v>25.3</v>
      </c>
      <c r="L869" s="63">
        <f t="shared" si="84"/>
        <v>60.699999999999996</v>
      </c>
      <c r="M869" t="s">
        <v>1590</v>
      </c>
      <c r="N869" t="s">
        <v>1591</v>
      </c>
      <c r="P869" s="16">
        <f t="shared" si="86"/>
        <v>42.489999999999995</v>
      </c>
      <c r="Q869" s="5">
        <f t="shared" si="87"/>
        <v>0</v>
      </c>
      <c r="R869" s="21">
        <f t="shared" si="88"/>
        <v>17.189999999999994</v>
      </c>
      <c r="S869"/>
    </row>
    <row r="870" spans="1:19" x14ac:dyDescent="0.25">
      <c r="A870" t="s">
        <v>4586</v>
      </c>
      <c r="B870" s="3" t="s">
        <v>1796</v>
      </c>
      <c r="C870" t="s">
        <v>1797</v>
      </c>
      <c r="D870" t="str">
        <f t="shared" si="83"/>
        <v>70% Virgin wool (organic),  30% Silk</v>
      </c>
      <c r="E870" t="str">
        <f t="shared" si="85"/>
        <v>black  (9 )</v>
      </c>
      <c r="F870" s="1">
        <v>9</v>
      </c>
      <c r="G870" s="1" t="s">
        <v>33</v>
      </c>
      <c r="H870" s="3" t="s">
        <v>4508</v>
      </c>
      <c r="I870" s="2">
        <v>4046304067307</v>
      </c>
      <c r="J870" s="21">
        <v>28.3</v>
      </c>
      <c r="L870" s="63">
        <f t="shared" si="84"/>
        <v>67.900000000000006</v>
      </c>
      <c r="M870" t="s">
        <v>1590</v>
      </c>
      <c r="N870" t="s">
        <v>1591</v>
      </c>
      <c r="P870" s="16">
        <f t="shared" si="86"/>
        <v>47.53</v>
      </c>
      <c r="Q870" s="5">
        <f t="shared" si="87"/>
        <v>0</v>
      </c>
      <c r="R870" s="21">
        <f t="shared" si="88"/>
        <v>19.23</v>
      </c>
      <c r="S870"/>
    </row>
    <row r="871" spans="1:19" x14ac:dyDescent="0.25">
      <c r="A871" t="s">
        <v>4586</v>
      </c>
      <c r="B871" s="3" t="s">
        <v>1798</v>
      </c>
      <c r="C871" t="s">
        <v>1799</v>
      </c>
      <c r="D871" t="str">
        <f t="shared" si="83"/>
        <v>70% Virgin wool (organic),  30% Silk</v>
      </c>
      <c r="E871" t="str">
        <f t="shared" si="85"/>
        <v>black  (9 )</v>
      </c>
      <c r="F871" s="1">
        <v>9</v>
      </c>
      <c r="G871" s="1" t="s">
        <v>33</v>
      </c>
      <c r="H871" s="3" t="s">
        <v>4509</v>
      </c>
      <c r="I871" s="2">
        <v>4046304067314</v>
      </c>
      <c r="J871" s="21">
        <v>33.299999999999997</v>
      </c>
      <c r="L871" s="63">
        <f t="shared" si="84"/>
        <v>79.900000000000006</v>
      </c>
      <c r="M871" t="s">
        <v>1590</v>
      </c>
      <c r="N871" t="s">
        <v>1591</v>
      </c>
      <c r="P871" s="16">
        <f t="shared" si="86"/>
        <v>55.93</v>
      </c>
      <c r="Q871" s="5">
        <f t="shared" si="87"/>
        <v>0</v>
      </c>
      <c r="R871" s="21">
        <f t="shared" si="88"/>
        <v>22.630000000000003</v>
      </c>
      <c r="S871"/>
    </row>
    <row r="872" spans="1:19" x14ac:dyDescent="0.25">
      <c r="A872" t="s">
        <v>4587</v>
      </c>
      <c r="B872" s="3" t="s">
        <v>1800</v>
      </c>
      <c r="C872" t="s">
        <v>1801</v>
      </c>
      <c r="D872" t="str">
        <f t="shared" si="83"/>
        <v>70% Virgin wool (organic),  30% Silk</v>
      </c>
      <c r="E872" t="str">
        <f t="shared" si="85"/>
        <v>light grey mélange  (91 )</v>
      </c>
      <c r="F872" s="1">
        <v>91</v>
      </c>
      <c r="G872" s="1" t="s">
        <v>523</v>
      </c>
      <c r="H872" s="3" t="s">
        <v>4509</v>
      </c>
      <c r="I872" s="2">
        <v>4046304177822</v>
      </c>
      <c r="J872" s="21">
        <v>17.399999999999999</v>
      </c>
      <c r="L872" s="63">
        <f t="shared" si="84"/>
        <v>41.75</v>
      </c>
      <c r="M872" t="s">
        <v>1590</v>
      </c>
      <c r="N872" t="s">
        <v>1591</v>
      </c>
      <c r="P872" s="16">
        <f t="shared" si="86"/>
        <v>29.224999999999998</v>
      </c>
      <c r="Q872" s="5">
        <f t="shared" si="87"/>
        <v>0</v>
      </c>
      <c r="R872" s="21">
        <f t="shared" si="88"/>
        <v>11.824999999999999</v>
      </c>
      <c r="S872"/>
    </row>
    <row r="873" spans="1:19" x14ac:dyDescent="0.25">
      <c r="A873" t="s">
        <v>4587</v>
      </c>
      <c r="B873" s="3" t="s">
        <v>1802</v>
      </c>
      <c r="C873" t="s">
        <v>1803</v>
      </c>
      <c r="D873" t="str">
        <f t="shared" si="83"/>
        <v>70% Virgin wool (organic),  30% Silk</v>
      </c>
      <c r="E873" t="str">
        <f t="shared" si="85"/>
        <v>light grey mélange  (91 )</v>
      </c>
      <c r="F873" s="1">
        <v>91</v>
      </c>
      <c r="G873" s="1" t="s">
        <v>523</v>
      </c>
      <c r="H873" s="3" t="s">
        <v>4510</v>
      </c>
      <c r="I873" s="2">
        <v>4046304177839</v>
      </c>
      <c r="J873" s="21">
        <v>17.75</v>
      </c>
      <c r="L873" s="63">
        <f t="shared" si="84"/>
        <v>42.6</v>
      </c>
      <c r="M873" t="s">
        <v>1590</v>
      </c>
      <c r="N873" t="s">
        <v>1591</v>
      </c>
      <c r="P873" s="16">
        <f t="shared" si="86"/>
        <v>29.82</v>
      </c>
      <c r="Q873" s="5">
        <f t="shared" si="87"/>
        <v>0</v>
      </c>
      <c r="R873" s="21">
        <f t="shared" si="88"/>
        <v>12.07</v>
      </c>
      <c r="S873"/>
    </row>
    <row r="874" spans="1:19" x14ac:dyDescent="0.25">
      <c r="A874" t="s">
        <v>4587</v>
      </c>
      <c r="B874" s="3" t="s">
        <v>1804</v>
      </c>
      <c r="C874" t="s">
        <v>1805</v>
      </c>
      <c r="D874" t="str">
        <f t="shared" si="83"/>
        <v>70% Virgin wool (organic),  30% Silk</v>
      </c>
      <c r="E874" t="str">
        <f t="shared" si="85"/>
        <v>light grey mélange  (91 )</v>
      </c>
      <c r="F874" s="1">
        <v>91</v>
      </c>
      <c r="G874" s="1" t="s">
        <v>523</v>
      </c>
      <c r="H874" s="3" t="s">
        <v>4511</v>
      </c>
      <c r="I874" s="2">
        <v>4046304177846</v>
      </c>
      <c r="J874" s="21">
        <v>18.100000000000001</v>
      </c>
      <c r="L874" s="63">
        <f t="shared" si="84"/>
        <v>43.45</v>
      </c>
      <c r="M874" t="s">
        <v>1590</v>
      </c>
      <c r="N874" t="s">
        <v>1591</v>
      </c>
      <c r="P874" s="16">
        <f t="shared" si="86"/>
        <v>30.414999999999999</v>
      </c>
      <c r="Q874" s="5">
        <f t="shared" si="87"/>
        <v>0</v>
      </c>
      <c r="R874" s="21">
        <f t="shared" si="88"/>
        <v>12.314999999999998</v>
      </c>
      <c r="S874"/>
    </row>
    <row r="875" spans="1:19" x14ac:dyDescent="0.25">
      <c r="A875" t="s">
        <v>4587</v>
      </c>
      <c r="B875" s="3" t="s">
        <v>1806</v>
      </c>
      <c r="C875" t="s">
        <v>1807</v>
      </c>
      <c r="D875" t="str">
        <f t="shared" si="83"/>
        <v>70% Virgin wool (organic),  30% Silk</v>
      </c>
      <c r="E875" t="str">
        <f t="shared" si="85"/>
        <v>light grey mélange  (91 )</v>
      </c>
      <c r="F875" s="1">
        <v>91</v>
      </c>
      <c r="G875" s="1" t="s">
        <v>523</v>
      </c>
      <c r="H875" s="3" t="s">
        <v>4509</v>
      </c>
      <c r="I875" s="2">
        <v>4046304177990</v>
      </c>
      <c r="J875" s="21">
        <v>27.2</v>
      </c>
      <c r="L875" s="63">
        <f t="shared" si="84"/>
        <v>65.3</v>
      </c>
      <c r="M875" t="s">
        <v>1590</v>
      </c>
      <c r="N875" t="s">
        <v>1591</v>
      </c>
      <c r="P875" s="16">
        <f t="shared" si="86"/>
        <v>45.709999999999994</v>
      </c>
      <c r="Q875" s="5">
        <f t="shared" si="87"/>
        <v>0</v>
      </c>
      <c r="R875" s="21">
        <f t="shared" si="88"/>
        <v>18.509999999999994</v>
      </c>
      <c r="S875"/>
    </row>
    <row r="876" spans="1:19" x14ac:dyDescent="0.25">
      <c r="A876" t="s">
        <v>4587</v>
      </c>
      <c r="B876" s="3" t="s">
        <v>1808</v>
      </c>
      <c r="C876" t="s">
        <v>1809</v>
      </c>
      <c r="D876" t="str">
        <f t="shared" si="83"/>
        <v>70% Virgin wool (organic),  30% Silk</v>
      </c>
      <c r="E876" t="str">
        <f t="shared" si="85"/>
        <v>light grey mélange  (91 )</v>
      </c>
      <c r="F876" s="1">
        <v>91</v>
      </c>
      <c r="G876" s="1" t="s">
        <v>523</v>
      </c>
      <c r="H876" s="3" t="s">
        <v>4510</v>
      </c>
      <c r="I876" s="2">
        <v>4046304178003</v>
      </c>
      <c r="J876" s="21">
        <v>27.8</v>
      </c>
      <c r="L876" s="63">
        <f t="shared" si="84"/>
        <v>66.7</v>
      </c>
      <c r="M876" t="s">
        <v>1590</v>
      </c>
      <c r="N876" t="s">
        <v>1591</v>
      </c>
      <c r="P876" s="16">
        <f t="shared" si="86"/>
        <v>46.69</v>
      </c>
      <c r="Q876" s="5">
        <f t="shared" si="87"/>
        <v>0</v>
      </c>
      <c r="R876" s="21">
        <f t="shared" si="88"/>
        <v>18.889999999999997</v>
      </c>
      <c r="S876"/>
    </row>
    <row r="877" spans="1:19" x14ac:dyDescent="0.25">
      <c r="A877" t="s">
        <v>4587</v>
      </c>
      <c r="B877" s="3" t="s">
        <v>1810</v>
      </c>
      <c r="C877" t="s">
        <v>1811</v>
      </c>
      <c r="D877" t="str">
        <f t="shared" si="83"/>
        <v>70% Virgin wool (organic),  30% Silk</v>
      </c>
      <c r="E877" t="str">
        <f t="shared" si="85"/>
        <v>light grey mélange  (91 )</v>
      </c>
      <c r="F877" s="1">
        <v>91</v>
      </c>
      <c r="G877" s="1" t="s">
        <v>523</v>
      </c>
      <c r="H877" s="3" t="s">
        <v>4511</v>
      </c>
      <c r="I877" s="2">
        <v>4046304178010</v>
      </c>
      <c r="J877" s="21">
        <v>29.8</v>
      </c>
      <c r="L877" s="63">
        <f t="shared" si="84"/>
        <v>71.5</v>
      </c>
      <c r="M877" t="s">
        <v>1590</v>
      </c>
      <c r="N877" t="s">
        <v>1591</v>
      </c>
      <c r="P877" s="16">
        <f t="shared" si="86"/>
        <v>50.05</v>
      </c>
      <c r="Q877" s="5">
        <f t="shared" si="87"/>
        <v>0</v>
      </c>
      <c r="R877" s="21">
        <f t="shared" si="88"/>
        <v>20.249999999999996</v>
      </c>
      <c r="S877"/>
    </row>
    <row r="878" spans="1:19" x14ac:dyDescent="0.25">
      <c r="A878" t="s">
        <v>4587</v>
      </c>
      <c r="B878" s="3" t="s">
        <v>1812</v>
      </c>
      <c r="C878" t="s">
        <v>1813</v>
      </c>
      <c r="D878" t="str">
        <f t="shared" si="83"/>
        <v>70% Virgin wool (organic),  30% Silk</v>
      </c>
      <c r="E878" t="str">
        <f t="shared" si="85"/>
        <v>black  (9 )</v>
      </c>
      <c r="F878" s="1">
        <v>9</v>
      </c>
      <c r="G878" s="1" t="s">
        <v>33</v>
      </c>
      <c r="H878" s="3" t="s">
        <v>4509</v>
      </c>
      <c r="I878" s="2">
        <v>4046304084946</v>
      </c>
      <c r="J878" s="21">
        <v>27.2</v>
      </c>
      <c r="L878" s="63">
        <f t="shared" si="84"/>
        <v>65.3</v>
      </c>
      <c r="M878" t="s">
        <v>1590</v>
      </c>
      <c r="N878" t="s">
        <v>1591</v>
      </c>
      <c r="P878" s="16">
        <f t="shared" si="86"/>
        <v>45.709999999999994</v>
      </c>
      <c r="Q878" s="5">
        <f t="shared" si="87"/>
        <v>0</v>
      </c>
      <c r="R878" s="21">
        <f t="shared" si="88"/>
        <v>18.509999999999994</v>
      </c>
      <c r="S878"/>
    </row>
    <row r="879" spans="1:19" x14ac:dyDescent="0.25">
      <c r="A879" t="s">
        <v>4587</v>
      </c>
      <c r="B879" s="3" t="s">
        <v>1814</v>
      </c>
      <c r="C879" t="s">
        <v>1815</v>
      </c>
      <c r="D879" t="str">
        <f t="shared" si="83"/>
        <v>70% Virgin wool (organic),  30% Silk</v>
      </c>
      <c r="E879" t="str">
        <f t="shared" si="85"/>
        <v>black  (9 )</v>
      </c>
      <c r="F879" s="1">
        <v>9</v>
      </c>
      <c r="G879" s="1" t="s">
        <v>33</v>
      </c>
      <c r="H879" s="3" t="s">
        <v>4510</v>
      </c>
      <c r="I879" s="2">
        <v>4046304084953</v>
      </c>
      <c r="J879" s="21">
        <v>27.8</v>
      </c>
      <c r="L879" s="63">
        <f t="shared" si="84"/>
        <v>66.7</v>
      </c>
      <c r="M879" t="s">
        <v>1590</v>
      </c>
      <c r="N879" t="s">
        <v>1591</v>
      </c>
      <c r="P879" s="16">
        <f t="shared" si="86"/>
        <v>46.69</v>
      </c>
      <c r="Q879" s="5">
        <f t="shared" si="87"/>
        <v>0</v>
      </c>
      <c r="R879" s="21">
        <f t="shared" si="88"/>
        <v>18.889999999999997</v>
      </c>
      <c r="S879"/>
    </row>
    <row r="880" spans="1:19" x14ac:dyDescent="0.25">
      <c r="A880" t="s">
        <v>4587</v>
      </c>
      <c r="B880" s="3" t="s">
        <v>1816</v>
      </c>
      <c r="C880" t="s">
        <v>1817</v>
      </c>
      <c r="D880" t="str">
        <f t="shared" si="83"/>
        <v>70% Virgin wool (organic),  30% Silk</v>
      </c>
      <c r="E880" t="str">
        <f t="shared" si="85"/>
        <v>black  (9 )</v>
      </c>
      <c r="F880" s="1">
        <v>9</v>
      </c>
      <c r="G880" s="1" t="s">
        <v>33</v>
      </c>
      <c r="H880" s="3" t="s">
        <v>4511</v>
      </c>
      <c r="I880" s="2">
        <v>4046304084960</v>
      </c>
      <c r="J880" s="21">
        <v>29.8</v>
      </c>
      <c r="L880" s="63">
        <f t="shared" si="84"/>
        <v>71.5</v>
      </c>
      <c r="M880" t="s">
        <v>1590</v>
      </c>
      <c r="N880" t="s">
        <v>1591</v>
      </c>
      <c r="P880" s="16">
        <f t="shared" si="86"/>
        <v>50.05</v>
      </c>
      <c r="Q880" s="5">
        <f t="shared" si="87"/>
        <v>0</v>
      </c>
      <c r="R880" s="21">
        <f t="shared" si="88"/>
        <v>20.249999999999996</v>
      </c>
      <c r="S880"/>
    </row>
    <row r="881" spans="1:19" x14ac:dyDescent="0.25">
      <c r="A881" t="s">
        <v>4587</v>
      </c>
      <c r="B881" s="3" t="s">
        <v>1818</v>
      </c>
      <c r="C881" t="s">
        <v>1819</v>
      </c>
      <c r="D881" t="str">
        <f t="shared" ref="D881:D944" si="89">M881&amp;", "&amp;" "&amp;N881&amp;""</f>
        <v>70% Virgin wool (organic),  30% Silk</v>
      </c>
      <c r="E881" t="str">
        <f t="shared" si="85"/>
        <v>navy-blue  (33 )</v>
      </c>
      <c r="F881" s="1">
        <v>33</v>
      </c>
      <c r="G881" s="1" t="s">
        <v>1662</v>
      </c>
      <c r="H881" s="3" t="s">
        <v>4509</v>
      </c>
      <c r="I881" s="2">
        <v>4046304241806</v>
      </c>
      <c r="J881" s="21">
        <v>27.2</v>
      </c>
      <c r="L881" s="63">
        <f t="shared" si="84"/>
        <v>65.3</v>
      </c>
      <c r="M881" t="s">
        <v>1590</v>
      </c>
      <c r="N881" t="s">
        <v>1591</v>
      </c>
      <c r="P881" s="16">
        <f t="shared" si="86"/>
        <v>45.709999999999994</v>
      </c>
      <c r="Q881" s="5">
        <f t="shared" si="87"/>
        <v>0</v>
      </c>
      <c r="R881" s="21">
        <f t="shared" si="88"/>
        <v>18.509999999999994</v>
      </c>
      <c r="S881"/>
    </row>
    <row r="882" spans="1:19" x14ac:dyDescent="0.25">
      <c r="A882" t="s">
        <v>4587</v>
      </c>
      <c r="B882" s="3" t="s">
        <v>1820</v>
      </c>
      <c r="C882" t="s">
        <v>1821</v>
      </c>
      <c r="D882" t="str">
        <f t="shared" si="89"/>
        <v>70% Virgin wool (organic),  30% Silk</v>
      </c>
      <c r="E882" t="str">
        <f t="shared" si="85"/>
        <v>navy-blue  (33 )</v>
      </c>
      <c r="F882" s="1">
        <v>33</v>
      </c>
      <c r="G882" s="1" t="s">
        <v>1662</v>
      </c>
      <c r="H882" s="3" t="s">
        <v>4510</v>
      </c>
      <c r="I882" s="2">
        <v>4046304241813</v>
      </c>
      <c r="J882" s="21">
        <v>27.8</v>
      </c>
      <c r="L882" s="63">
        <f t="shared" si="84"/>
        <v>66.7</v>
      </c>
      <c r="M882" t="s">
        <v>1590</v>
      </c>
      <c r="N882" t="s">
        <v>1591</v>
      </c>
      <c r="P882" s="16">
        <f t="shared" si="86"/>
        <v>46.69</v>
      </c>
      <c r="Q882" s="5">
        <f t="shared" si="87"/>
        <v>0</v>
      </c>
      <c r="R882" s="21">
        <f t="shared" si="88"/>
        <v>18.889999999999997</v>
      </c>
      <c r="S882"/>
    </row>
    <row r="883" spans="1:19" x14ac:dyDescent="0.25">
      <c r="A883" t="s">
        <v>4587</v>
      </c>
      <c r="B883" s="3" t="s">
        <v>1822</v>
      </c>
      <c r="C883" t="s">
        <v>1823</v>
      </c>
      <c r="D883" t="str">
        <f t="shared" si="89"/>
        <v>70% Virgin wool (organic),  30% Silk</v>
      </c>
      <c r="E883" t="str">
        <f t="shared" si="85"/>
        <v>navy-blue  (33 )</v>
      </c>
      <c r="F883" s="1">
        <v>33</v>
      </c>
      <c r="G883" s="1" t="s">
        <v>1662</v>
      </c>
      <c r="H883" s="3" t="s">
        <v>4511</v>
      </c>
      <c r="I883" s="2">
        <v>4046304241820</v>
      </c>
      <c r="J883" s="21">
        <v>29.8</v>
      </c>
      <c r="L883" s="63">
        <f t="shared" si="84"/>
        <v>71.5</v>
      </c>
      <c r="M883" t="s">
        <v>1590</v>
      </c>
      <c r="N883" t="s">
        <v>1591</v>
      </c>
      <c r="P883" s="16">
        <f t="shared" si="86"/>
        <v>50.05</v>
      </c>
      <c r="Q883" s="5">
        <f t="shared" si="87"/>
        <v>0</v>
      </c>
      <c r="R883" s="21">
        <f t="shared" si="88"/>
        <v>20.249999999999996</v>
      </c>
      <c r="S883"/>
    </row>
    <row r="884" spans="1:19" x14ac:dyDescent="0.25">
      <c r="A884" t="s">
        <v>4587</v>
      </c>
      <c r="B884" s="3" t="s">
        <v>1824</v>
      </c>
      <c r="C884" t="s">
        <v>1825</v>
      </c>
      <c r="D884" t="str">
        <f t="shared" si="89"/>
        <v>70% Virgin wool (organic),  30% Silk</v>
      </c>
      <c r="E884" t="str">
        <f t="shared" si="85"/>
        <v>walnut  (75 )</v>
      </c>
      <c r="F884" s="1">
        <v>75</v>
      </c>
      <c r="G884" s="1" t="s">
        <v>1709</v>
      </c>
      <c r="H884" s="3" t="s">
        <v>4509</v>
      </c>
      <c r="I884" s="2">
        <v>4046304157329</v>
      </c>
      <c r="J884" s="21">
        <v>27.2</v>
      </c>
      <c r="L884" s="63">
        <f t="shared" si="84"/>
        <v>65.3</v>
      </c>
      <c r="M884" t="s">
        <v>1590</v>
      </c>
      <c r="N884" t="s">
        <v>1591</v>
      </c>
      <c r="P884" s="16">
        <f t="shared" si="86"/>
        <v>45.709999999999994</v>
      </c>
      <c r="Q884" s="5">
        <f t="shared" si="87"/>
        <v>0</v>
      </c>
      <c r="R884" s="21">
        <f t="shared" si="88"/>
        <v>18.509999999999994</v>
      </c>
      <c r="S884"/>
    </row>
    <row r="885" spans="1:19" x14ac:dyDescent="0.25">
      <c r="A885" t="s">
        <v>4587</v>
      </c>
      <c r="B885" s="3" t="s">
        <v>1826</v>
      </c>
      <c r="C885" t="s">
        <v>1827</v>
      </c>
      <c r="D885" t="str">
        <f t="shared" si="89"/>
        <v>70% Virgin wool (organic),  30% Silk</v>
      </c>
      <c r="E885" t="str">
        <f t="shared" si="85"/>
        <v>walnut  (75 )</v>
      </c>
      <c r="F885" s="1">
        <v>75</v>
      </c>
      <c r="G885" s="1" t="s">
        <v>1709</v>
      </c>
      <c r="H885" s="3" t="s">
        <v>4510</v>
      </c>
      <c r="I885" s="2">
        <v>4046304157336</v>
      </c>
      <c r="J885" s="21">
        <v>27.8</v>
      </c>
      <c r="L885" s="63">
        <f t="shared" si="84"/>
        <v>66.7</v>
      </c>
      <c r="M885" t="s">
        <v>1590</v>
      </c>
      <c r="N885" t="s">
        <v>1591</v>
      </c>
      <c r="P885" s="16">
        <f t="shared" si="86"/>
        <v>46.69</v>
      </c>
      <c r="Q885" s="5">
        <f t="shared" si="87"/>
        <v>0</v>
      </c>
      <c r="R885" s="21">
        <f t="shared" si="88"/>
        <v>18.889999999999997</v>
      </c>
      <c r="S885"/>
    </row>
    <row r="886" spans="1:19" x14ac:dyDescent="0.25">
      <c r="A886" t="s">
        <v>4587</v>
      </c>
      <c r="B886" s="3" t="s">
        <v>1828</v>
      </c>
      <c r="C886" t="s">
        <v>1829</v>
      </c>
      <c r="D886" t="str">
        <f t="shared" si="89"/>
        <v>70% Virgin wool (organic),  30% Silk</v>
      </c>
      <c r="E886" t="str">
        <f t="shared" si="85"/>
        <v>walnut  (75 )</v>
      </c>
      <c r="F886" s="1">
        <v>75</v>
      </c>
      <c r="G886" s="1" t="s">
        <v>1709</v>
      </c>
      <c r="H886" s="3" t="s">
        <v>4511</v>
      </c>
      <c r="I886" s="2">
        <v>4046304157343</v>
      </c>
      <c r="J886" s="21">
        <v>29.8</v>
      </c>
      <c r="L886" s="63">
        <f t="shared" si="84"/>
        <v>71.5</v>
      </c>
      <c r="M886" t="s">
        <v>1590</v>
      </c>
      <c r="N886" t="s">
        <v>1591</v>
      </c>
      <c r="P886" s="16">
        <f t="shared" si="86"/>
        <v>50.05</v>
      </c>
      <c r="Q886" s="5">
        <f t="shared" si="87"/>
        <v>0</v>
      </c>
      <c r="R886" s="21">
        <f t="shared" si="88"/>
        <v>20.249999999999996</v>
      </c>
      <c r="S886"/>
    </row>
    <row r="887" spans="1:19" x14ac:dyDescent="0.25">
      <c r="A887" t="s">
        <v>4587</v>
      </c>
      <c r="B887" s="3" t="s">
        <v>1830</v>
      </c>
      <c r="C887" t="s">
        <v>1831</v>
      </c>
      <c r="D887" t="str">
        <f t="shared" si="89"/>
        <v>70% Virgin wool (organic),  30% Silk</v>
      </c>
      <c r="E887" t="str">
        <f t="shared" si="85"/>
        <v>natural  (1 )</v>
      </c>
      <c r="F887" s="1">
        <v>1</v>
      </c>
      <c r="G887" s="1" t="s">
        <v>6</v>
      </c>
      <c r="H887" s="3" t="s">
        <v>4509</v>
      </c>
      <c r="I887" s="2">
        <v>4046304017876</v>
      </c>
      <c r="J887" s="21">
        <v>28.9</v>
      </c>
      <c r="L887" s="63">
        <f t="shared" si="84"/>
        <v>69.349999999999994</v>
      </c>
      <c r="M887" t="s">
        <v>1590</v>
      </c>
      <c r="N887" t="s">
        <v>1591</v>
      </c>
      <c r="P887" s="16">
        <f t="shared" si="86"/>
        <v>48.544999999999995</v>
      </c>
      <c r="Q887" s="5">
        <f t="shared" si="87"/>
        <v>0</v>
      </c>
      <c r="R887" s="21">
        <f t="shared" si="88"/>
        <v>19.644999999999996</v>
      </c>
      <c r="S887"/>
    </row>
    <row r="888" spans="1:19" x14ac:dyDescent="0.25">
      <c r="A888" t="s">
        <v>4587</v>
      </c>
      <c r="B888" s="3" t="s">
        <v>1832</v>
      </c>
      <c r="C888" t="s">
        <v>1833</v>
      </c>
      <c r="D888" t="str">
        <f t="shared" si="89"/>
        <v>70% Virgin wool (organic),  30% Silk</v>
      </c>
      <c r="E888" t="str">
        <f t="shared" si="85"/>
        <v>natural  (1 )</v>
      </c>
      <c r="F888" s="1">
        <v>1</v>
      </c>
      <c r="G888" s="1" t="s">
        <v>6</v>
      </c>
      <c r="H888" s="3" t="s">
        <v>4510</v>
      </c>
      <c r="I888" s="2">
        <v>4046304017883</v>
      </c>
      <c r="J888" s="21">
        <v>30.7</v>
      </c>
      <c r="L888" s="63">
        <f t="shared" si="84"/>
        <v>73.7</v>
      </c>
      <c r="M888" t="s">
        <v>1590</v>
      </c>
      <c r="N888" t="s">
        <v>1591</v>
      </c>
      <c r="P888" s="16">
        <f t="shared" si="86"/>
        <v>51.589999999999996</v>
      </c>
      <c r="Q888" s="5">
        <f t="shared" si="87"/>
        <v>0</v>
      </c>
      <c r="R888" s="21">
        <f t="shared" si="88"/>
        <v>20.889999999999997</v>
      </c>
      <c r="S888"/>
    </row>
    <row r="889" spans="1:19" x14ac:dyDescent="0.25">
      <c r="A889" t="s">
        <v>4587</v>
      </c>
      <c r="B889" s="3" t="s">
        <v>1834</v>
      </c>
      <c r="C889" t="s">
        <v>1835</v>
      </c>
      <c r="D889" t="str">
        <f t="shared" si="89"/>
        <v>70% Virgin wool (organic),  30% Silk</v>
      </c>
      <c r="E889" t="str">
        <f t="shared" si="85"/>
        <v>natural  (1 )</v>
      </c>
      <c r="F889" s="1">
        <v>1</v>
      </c>
      <c r="G889" s="1" t="s">
        <v>6</v>
      </c>
      <c r="H889" s="3" t="s">
        <v>4511</v>
      </c>
      <c r="I889" s="2">
        <v>4046304017890</v>
      </c>
      <c r="J889" s="21">
        <v>32.5</v>
      </c>
      <c r="L889" s="63">
        <f t="shared" si="84"/>
        <v>78</v>
      </c>
      <c r="M889" t="s">
        <v>1590</v>
      </c>
      <c r="N889" t="s">
        <v>1591</v>
      </c>
      <c r="P889" s="16">
        <f t="shared" si="86"/>
        <v>54.599999999999994</v>
      </c>
      <c r="Q889" s="5">
        <f t="shared" si="87"/>
        <v>0</v>
      </c>
      <c r="R889" s="21">
        <f t="shared" si="88"/>
        <v>22.099999999999994</v>
      </c>
      <c r="S889"/>
    </row>
    <row r="890" spans="1:19" x14ac:dyDescent="0.25">
      <c r="A890" t="s">
        <v>4587</v>
      </c>
      <c r="B890" s="3" t="s">
        <v>1836</v>
      </c>
      <c r="C890" t="s">
        <v>1837</v>
      </c>
      <c r="D890" t="str">
        <f t="shared" si="89"/>
        <v>70% Virgin wool (organic),  30% Silk</v>
      </c>
      <c r="E890" t="str">
        <f t="shared" si="85"/>
        <v>black  (9 )</v>
      </c>
      <c r="F890" s="1">
        <v>9</v>
      </c>
      <c r="G890" s="1" t="s">
        <v>33</v>
      </c>
      <c r="H890" s="3" t="s">
        <v>4509</v>
      </c>
      <c r="I890" s="2">
        <v>4046304017319</v>
      </c>
      <c r="J890" s="21">
        <v>31.5</v>
      </c>
      <c r="L890" s="63">
        <f t="shared" si="84"/>
        <v>75.599999999999994</v>
      </c>
      <c r="M890" t="s">
        <v>1590</v>
      </c>
      <c r="N890" t="s">
        <v>1591</v>
      </c>
      <c r="P890" s="16">
        <f t="shared" si="86"/>
        <v>52.919999999999995</v>
      </c>
      <c r="Q890" s="5">
        <f t="shared" si="87"/>
        <v>0</v>
      </c>
      <c r="R890" s="21">
        <f t="shared" si="88"/>
        <v>21.419999999999995</v>
      </c>
      <c r="S890"/>
    </row>
    <row r="891" spans="1:19" x14ac:dyDescent="0.25">
      <c r="A891" t="s">
        <v>4587</v>
      </c>
      <c r="B891" s="3" t="s">
        <v>1838</v>
      </c>
      <c r="C891" t="s">
        <v>1839</v>
      </c>
      <c r="D891" t="str">
        <f t="shared" si="89"/>
        <v>70% Virgin wool (organic),  30% Silk</v>
      </c>
      <c r="E891" t="str">
        <f t="shared" si="85"/>
        <v>black  (9 )</v>
      </c>
      <c r="F891" s="1">
        <v>9</v>
      </c>
      <c r="G891" s="1" t="s">
        <v>33</v>
      </c>
      <c r="H891" s="3" t="s">
        <v>4510</v>
      </c>
      <c r="I891" s="2">
        <v>4046304017326</v>
      </c>
      <c r="J891" s="21">
        <v>33.6</v>
      </c>
      <c r="L891" s="63">
        <f t="shared" si="84"/>
        <v>80.650000000000006</v>
      </c>
      <c r="M891" t="s">
        <v>1590</v>
      </c>
      <c r="N891" t="s">
        <v>1591</v>
      </c>
      <c r="P891" s="16">
        <f t="shared" si="86"/>
        <v>56.454999999999998</v>
      </c>
      <c r="Q891" s="5">
        <f t="shared" si="87"/>
        <v>0</v>
      </c>
      <c r="R891" s="21">
        <f t="shared" si="88"/>
        <v>22.854999999999997</v>
      </c>
      <c r="S891"/>
    </row>
    <row r="892" spans="1:19" x14ac:dyDescent="0.25">
      <c r="A892" t="s">
        <v>4587</v>
      </c>
      <c r="B892" s="3" t="s">
        <v>1840</v>
      </c>
      <c r="C892" t="s">
        <v>1841</v>
      </c>
      <c r="D892" t="str">
        <f t="shared" si="89"/>
        <v>70% Virgin wool (organic),  30% Silk</v>
      </c>
      <c r="E892" t="str">
        <f t="shared" si="85"/>
        <v>black  (9 )</v>
      </c>
      <c r="F892" s="1">
        <v>9</v>
      </c>
      <c r="G892" s="1" t="s">
        <v>33</v>
      </c>
      <c r="H892" s="3" t="s">
        <v>4511</v>
      </c>
      <c r="I892" s="2">
        <v>4046304017333</v>
      </c>
      <c r="J892" s="21">
        <v>35.700000000000003</v>
      </c>
      <c r="L892" s="63">
        <f t="shared" si="84"/>
        <v>85.7</v>
      </c>
      <c r="M892" t="s">
        <v>1590</v>
      </c>
      <c r="N892" t="s">
        <v>1591</v>
      </c>
      <c r="P892" s="16">
        <f t="shared" si="86"/>
        <v>59.989999999999995</v>
      </c>
      <c r="Q892" s="5">
        <f t="shared" si="87"/>
        <v>0</v>
      </c>
      <c r="R892" s="21">
        <f t="shared" si="88"/>
        <v>24.289999999999992</v>
      </c>
      <c r="S892"/>
    </row>
    <row r="893" spans="1:19" x14ac:dyDescent="0.25">
      <c r="A893" t="s">
        <v>4588</v>
      </c>
      <c r="B893" s="3" t="s">
        <v>1842</v>
      </c>
      <c r="C893" t="s">
        <v>1843</v>
      </c>
      <c r="D893" t="str">
        <f t="shared" si="89"/>
        <v>70% Virgin wool (organic),  30% Silk</v>
      </c>
      <c r="E893" t="str">
        <f t="shared" si="85"/>
        <v>natural  (1 )</v>
      </c>
      <c r="F893" s="1">
        <v>1</v>
      </c>
      <c r="G893" s="1" t="s">
        <v>6</v>
      </c>
      <c r="H893" s="3" t="s">
        <v>4512</v>
      </c>
      <c r="I893" s="2">
        <v>4046304056783</v>
      </c>
      <c r="J893" s="21">
        <v>11.75</v>
      </c>
      <c r="L893" s="63">
        <f t="shared" si="84"/>
        <v>28.199999999999996</v>
      </c>
      <c r="M893" t="s">
        <v>1590</v>
      </c>
      <c r="N893" t="s">
        <v>1591</v>
      </c>
      <c r="P893" s="16">
        <f t="shared" si="86"/>
        <v>19.739999999999995</v>
      </c>
      <c r="Q893" s="5">
        <f t="shared" si="87"/>
        <v>0</v>
      </c>
      <c r="R893" s="21">
        <f t="shared" si="88"/>
        <v>7.9899999999999949</v>
      </c>
      <c r="S893"/>
    </row>
    <row r="894" spans="1:19" x14ac:dyDescent="0.25">
      <c r="A894" t="s">
        <v>4588</v>
      </c>
      <c r="B894" s="3" t="s">
        <v>1844</v>
      </c>
      <c r="C894" t="s">
        <v>1845</v>
      </c>
      <c r="D894" t="str">
        <f t="shared" si="89"/>
        <v>70% Virgin wool (organic),  30% Silk</v>
      </c>
      <c r="E894" t="str">
        <f t="shared" si="85"/>
        <v>natural  (1 )</v>
      </c>
      <c r="F894" s="1">
        <v>1</v>
      </c>
      <c r="G894" s="1" t="s">
        <v>6</v>
      </c>
      <c r="H894" s="3" t="s">
        <v>4513</v>
      </c>
      <c r="I894" s="2">
        <v>4046304056790</v>
      </c>
      <c r="J894" s="21">
        <v>13.45</v>
      </c>
      <c r="L894" s="63">
        <f t="shared" si="84"/>
        <v>32.300000000000004</v>
      </c>
      <c r="M894" t="s">
        <v>1590</v>
      </c>
      <c r="N894" t="s">
        <v>1591</v>
      </c>
      <c r="P894" s="16">
        <f t="shared" si="86"/>
        <v>22.610000000000003</v>
      </c>
      <c r="Q894" s="5">
        <f t="shared" si="87"/>
        <v>0</v>
      </c>
      <c r="R894" s="21">
        <f t="shared" si="88"/>
        <v>9.1600000000000037</v>
      </c>
      <c r="S894"/>
    </row>
    <row r="895" spans="1:19" x14ac:dyDescent="0.25">
      <c r="A895" t="s">
        <v>4588</v>
      </c>
      <c r="B895" s="3" t="s">
        <v>1846</v>
      </c>
      <c r="C895" t="s">
        <v>1847</v>
      </c>
      <c r="D895" t="str">
        <f t="shared" si="89"/>
        <v>70% Virgin wool (organic),  30% Silk</v>
      </c>
      <c r="E895" t="str">
        <f t="shared" si="85"/>
        <v>natural  (1 )</v>
      </c>
      <c r="F895" s="1">
        <v>1</v>
      </c>
      <c r="G895" s="1" t="s">
        <v>6</v>
      </c>
      <c r="H895" s="3" t="s">
        <v>4514</v>
      </c>
      <c r="I895" s="2">
        <v>4046304056806</v>
      </c>
      <c r="J895" s="21">
        <v>15.15</v>
      </c>
      <c r="L895" s="63">
        <f t="shared" si="84"/>
        <v>36.35</v>
      </c>
      <c r="M895" t="s">
        <v>1590</v>
      </c>
      <c r="N895" t="s">
        <v>1591</v>
      </c>
      <c r="P895" s="16">
        <f t="shared" si="86"/>
        <v>25.445</v>
      </c>
      <c r="Q895" s="5">
        <f t="shared" si="87"/>
        <v>0</v>
      </c>
      <c r="R895" s="21">
        <f t="shared" si="88"/>
        <v>10.295</v>
      </c>
      <c r="S895"/>
    </row>
    <row r="896" spans="1:19" x14ac:dyDescent="0.25">
      <c r="A896" t="s">
        <v>4588</v>
      </c>
      <c r="B896" s="3" t="s">
        <v>1848</v>
      </c>
      <c r="C896" t="s">
        <v>1849</v>
      </c>
      <c r="D896" t="str">
        <f t="shared" si="89"/>
        <v>70% Virgin wool (organic),  30% Silk</v>
      </c>
      <c r="E896" t="str">
        <f t="shared" si="85"/>
        <v>natural  (1 )</v>
      </c>
      <c r="F896" s="1">
        <v>1</v>
      </c>
      <c r="G896" s="1" t="s">
        <v>6</v>
      </c>
      <c r="H896" s="3" t="s">
        <v>4515</v>
      </c>
      <c r="I896" s="2">
        <v>4046304056813</v>
      </c>
      <c r="J896" s="21">
        <v>16.45</v>
      </c>
      <c r="L896" s="63">
        <f t="shared" si="84"/>
        <v>39.5</v>
      </c>
      <c r="M896" t="s">
        <v>1590</v>
      </c>
      <c r="N896" t="s">
        <v>1591</v>
      </c>
      <c r="P896" s="16">
        <f t="shared" si="86"/>
        <v>27.65</v>
      </c>
      <c r="Q896" s="5">
        <f t="shared" si="87"/>
        <v>0</v>
      </c>
      <c r="R896" s="21">
        <f t="shared" si="88"/>
        <v>11.2</v>
      </c>
      <c r="S896"/>
    </row>
    <row r="897" spans="1:19" x14ac:dyDescent="0.25">
      <c r="A897" t="s">
        <v>4588</v>
      </c>
      <c r="B897" s="3" t="s">
        <v>1850</v>
      </c>
      <c r="C897" t="s">
        <v>1851</v>
      </c>
      <c r="D897" t="str">
        <f t="shared" si="89"/>
        <v>70% Virgin wool (organic),  30% Silk</v>
      </c>
      <c r="E897" t="str">
        <f t="shared" si="85"/>
        <v xml:space="preserve">  (4 )</v>
      </c>
      <c r="F897" s="1">
        <v>4</v>
      </c>
      <c r="H897" s="3" t="s">
        <v>4512</v>
      </c>
      <c r="I897" s="2">
        <v>4046304162552</v>
      </c>
      <c r="J897" s="21">
        <v>12.7</v>
      </c>
      <c r="L897" s="63">
        <f t="shared" si="84"/>
        <v>30.5</v>
      </c>
      <c r="M897" t="s">
        <v>1590</v>
      </c>
      <c r="N897" t="s">
        <v>1591</v>
      </c>
      <c r="P897" s="16">
        <f t="shared" si="86"/>
        <v>21.349999999999998</v>
      </c>
      <c r="Q897" s="5">
        <f t="shared" si="87"/>
        <v>0</v>
      </c>
      <c r="R897" s="21">
        <f t="shared" si="88"/>
        <v>8.6499999999999986</v>
      </c>
      <c r="S897"/>
    </row>
    <row r="898" spans="1:19" x14ac:dyDescent="0.25">
      <c r="A898" t="s">
        <v>4588</v>
      </c>
      <c r="B898" s="3" t="s">
        <v>1852</v>
      </c>
      <c r="C898" t="s">
        <v>1853</v>
      </c>
      <c r="D898" t="str">
        <f t="shared" si="89"/>
        <v>70% Virgin wool (organic),  30% Silk</v>
      </c>
      <c r="E898" t="str">
        <f t="shared" si="85"/>
        <v xml:space="preserve">  (4 )</v>
      </c>
      <c r="F898" s="1">
        <v>4</v>
      </c>
      <c r="H898" s="3" t="s">
        <v>4513</v>
      </c>
      <c r="I898" s="2">
        <v>4046304162569</v>
      </c>
      <c r="J898" s="21">
        <v>14.65</v>
      </c>
      <c r="L898" s="63">
        <f t="shared" si="84"/>
        <v>35.15</v>
      </c>
      <c r="M898" t="s">
        <v>1590</v>
      </c>
      <c r="N898" t="s">
        <v>1591</v>
      </c>
      <c r="P898" s="16">
        <f t="shared" si="86"/>
        <v>24.604999999999997</v>
      </c>
      <c r="Q898" s="5">
        <f t="shared" si="87"/>
        <v>0</v>
      </c>
      <c r="R898" s="21">
        <f t="shared" si="88"/>
        <v>9.9549999999999965</v>
      </c>
      <c r="S898"/>
    </row>
    <row r="899" spans="1:19" x14ac:dyDescent="0.25">
      <c r="A899" t="s">
        <v>4588</v>
      </c>
      <c r="B899" s="3" t="s">
        <v>1854</v>
      </c>
      <c r="C899" t="s">
        <v>1855</v>
      </c>
      <c r="D899" t="str">
        <f t="shared" si="89"/>
        <v>70% Virgin wool (organic),  30% Silk</v>
      </c>
      <c r="E899" t="str">
        <f t="shared" si="85"/>
        <v xml:space="preserve">  (4 )</v>
      </c>
      <c r="F899" s="1">
        <v>4</v>
      </c>
      <c r="H899" s="3" t="s">
        <v>4514</v>
      </c>
      <c r="I899" s="2">
        <v>4046304162576</v>
      </c>
      <c r="J899" s="21">
        <v>16.600000000000001</v>
      </c>
      <c r="L899" s="63">
        <f t="shared" si="84"/>
        <v>39.85</v>
      </c>
      <c r="M899" t="s">
        <v>1590</v>
      </c>
      <c r="N899" t="s">
        <v>1591</v>
      </c>
      <c r="P899" s="16">
        <f t="shared" si="86"/>
        <v>27.895</v>
      </c>
      <c r="Q899" s="5">
        <f t="shared" si="87"/>
        <v>0</v>
      </c>
      <c r="R899" s="21">
        <f t="shared" si="88"/>
        <v>11.294999999999998</v>
      </c>
      <c r="S899"/>
    </row>
    <row r="900" spans="1:19" x14ac:dyDescent="0.25">
      <c r="A900" t="s">
        <v>4588</v>
      </c>
      <c r="B900" s="3" t="s">
        <v>1856</v>
      </c>
      <c r="C900" t="s">
        <v>1857</v>
      </c>
      <c r="D900" t="str">
        <f t="shared" si="89"/>
        <v>70% Virgin wool (organic),  30% Silk</v>
      </c>
      <c r="E900" t="str">
        <f t="shared" si="85"/>
        <v xml:space="preserve">  (4 )</v>
      </c>
      <c r="F900" s="1">
        <v>4</v>
      </c>
      <c r="H900" s="3" t="s">
        <v>4515</v>
      </c>
      <c r="I900" s="2">
        <v>4046304162583</v>
      </c>
      <c r="J900" s="21">
        <v>18.05</v>
      </c>
      <c r="L900" s="63">
        <f t="shared" si="84"/>
        <v>43.3</v>
      </c>
      <c r="M900" t="s">
        <v>1590</v>
      </c>
      <c r="N900" t="s">
        <v>1591</v>
      </c>
      <c r="P900" s="16">
        <f t="shared" si="86"/>
        <v>30.309999999999995</v>
      </c>
      <c r="Q900" s="5">
        <f t="shared" si="87"/>
        <v>0</v>
      </c>
      <c r="R900" s="21">
        <f t="shared" si="88"/>
        <v>12.259999999999994</v>
      </c>
      <c r="S900"/>
    </row>
    <row r="901" spans="1:19" x14ac:dyDescent="0.25">
      <c r="A901" t="s">
        <v>4588</v>
      </c>
      <c r="B901" s="3" t="s">
        <v>1858</v>
      </c>
      <c r="C901" t="s">
        <v>1859</v>
      </c>
      <c r="D901" t="str">
        <f t="shared" si="89"/>
        <v>70% Virgin wool (organic),  30% Silk</v>
      </c>
      <c r="E901" t="str">
        <f t="shared" si="85"/>
        <v>light grey mélange  (91 )</v>
      </c>
      <c r="F901" s="1">
        <v>91</v>
      </c>
      <c r="G901" s="1" t="s">
        <v>523</v>
      </c>
      <c r="H901" s="3" t="s">
        <v>4512</v>
      </c>
      <c r="I901" s="2">
        <v>4046304173954</v>
      </c>
      <c r="J901" s="21">
        <v>12.7</v>
      </c>
      <c r="L901" s="63">
        <f t="shared" ref="L901:L964" si="90">ROUND((J901*2.4)/50,3)*50</f>
        <v>30.5</v>
      </c>
      <c r="M901" t="s">
        <v>1590</v>
      </c>
      <c r="N901" t="s">
        <v>1591</v>
      </c>
      <c r="P901" s="16">
        <f t="shared" si="86"/>
        <v>21.349999999999998</v>
      </c>
      <c r="Q901" s="5">
        <f t="shared" si="87"/>
        <v>0</v>
      </c>
      <c r="R901" s="21">
        <f t="shared" si="88"/>
        <v>8.6499999999999986</v>
      </c>
      <c r="S901"/>
    </row>
    <row r="902" spans="1:19" x14ac:dyDescent="0.25">
      <c r="A902" t="s">
        <v>4588</v>
      </c>
      <c r="B902" s="3" t="s">
        <v>1860</v>
      </c>
      <c r="C902" t="s">
        <v>1861</v>
      </c>
      <c r="D902" t="str">
        <f t="shared" si="89"/>
        <v>70% Virgin wool (organic),  30% Silk</v>
      </c>
      <c r="E902" t="str">
        <f t="shared" ref="E902:E965" si="91">G902&amp;" "&amp;" (" &amp;F902&amp;" )"</f>
        <v>light grey mélange  (91 )</v>
      </c>
      <c r="F902" s="1">
        <v>91</v>
      </c>
      <c r="G902" s="1" t="s">
        <v>523</v>
      </c>
      <c r="H902" s="3" t="s">
        <v>4513</v>
      </c>
      <c r="I902" s="2">
        <v>4046304173961</v>
      </c>
      <c r="J902" s="21">
        <v>14.65</v>
      </c>
      <c r="L902" s="63">
        <f t="shared" si="90"/>
        <v>35.15</v>
      </c>
      <c r="M902" t="s">
        <v>1590</v>
      </c>
      <c r="N902" t="s">
        <v>1591</v>
      </c>
      <c r="P902" s="16">
        <f t="shared" ref="P902:P965" si="92">L902*(1-$P$4)</f>
        <v>24.604999999999997</v>
      </c>
      <c r="Q902" s="5">
        <f t="shared" ref="Q902:Q965" si="93">K902*P902</f>
        <v>0</v>
      </c>
      <c r="R902" s="21">
        <f t="shared" ref="R902:R965" si="94">P902-J902</f>
        <v>9.9549999999999965</v>
      </c>
      <c r="S902"/>
    </row>
    <row r="903" spans="1:19" x14ac:dyDescent="0.25">
      <c r="A903" t="s">
        <v>4588</v>
      </c>
      <c r="B903" s="3" t="s">
        <v>1862</v>
      </c>
      <c r="C903" t="s">
        <v>1863</v>
      </c>
      <c r="D903" t="str">
        <f t="shared" si="89"/>
        <v>70% Virgin wool (organic),  30% Silk</v>
      </c>
      <c r="E903" t="str">
        <f t="shared" si="91"/>
        <v>light grey mélange  (91 )</v>
      </c>
      <c r="F903" s="1">
        <v>91</v>
      </c>
      <c r="G903" s="1" t="s">
        <v>523</v>
      </c>
      <c r="H903" s="3" t="s">
        <v>4514</v>
      </c>
      <c r="I903" s="2">
        <v>4046304173978</v>
      </c>
      <c r="J903" s="21">
        <v>16.600000000000001</v>
      </c>
      <c r="L903" s="63">
        <f t="shared" si="90"/>
        <v>39.85</v>
      </c>
      <c r="M903" t="s">
        <v>1590</v>
      </c>
      <c r="N903" t="s">
        <v>1591</v>
      </c>
      <c r="P903" s="16">
        <f t="shared" si="92"/>
        <v>27.895</v>
      </c>
      <c r="Q903" s="5">
        <f t="shared" si="93"/>
        <v>0</v>
      </c>
      <c r="R903" s="21">
        <f t="shared" si="94"/>
        <v>11.294999999999998</v>
      </c>
      <c r="S903"/>
    </row>
    <row r="904" spans="1:19" x14ac:dyDescent="0.25">
      <c r="A904" t="s">
        <v>4588</v>
      </c>
      <c r="B904" s="3" t="s">
        <v>1864</v>
      </c>
      <c r="C904" t="s">
        <v>1865</v>
      </c>
      <c r="D904" t="str">
        <f t="shared" si="89"/>
        <v>70% Virgin wool (organic),  30% Silk</v>
      </c>
      <c r="E904" t="str">
        <f t="shared" si="91"/>
        <v>light grey mélange  (91 )</v>
      </c>
      <c r="F904" s="1">
        <v>91</v>
      </c>
      <c r="G904" s="1" t="s">
        <v>523</v>
      </c>
      <c r="H904" s="3" t="s">
        <v>4515</v>
      </c>
      <c r="I904" s="2">
        <v>4046304174807</v>
      </c>
      <c r="J904" s="21">
        <v>18.05</v>
      </c>
      <c r="L904" s="63">
        <f t="shared" si="90"/>
        <v>43.3</v>
      </c>
      <c r="M904" t="s">
        <v>1590</v>
      </c>
      <c r="N904" t="s">
        <v>1591</v>
      </c>
      <c r="P904" s="16">
        <f t="shared" si="92"/>
        <v>30.309999999999995</v>
      </c>
      <c r="Q904" s="5">
        <f t="shared" si="93"/>
        <v>0</v>
      </c>
      <c r="R904" s="21">
        <f t="shared" si="94"/>
        <v>12.259999999999994</v>
      </c>
      <c r="S904"/>
    </row>
    <row r="905" spans="1:19" x14ac:dyDescent="0.25">
      <c r="A905" t="s">
        <v>4588</v>
      </c>
      <c r="B905" s="3" t="s">
        <v>1866</v>
      </c>
      <c r="C905" t="s">
        <v>1867</v>
      </c>
      <c r="D905" t="str">
        <f t="shared" si="89"/>
        <v>70% Virgin wool (organic),  30% Silk</v>
      </c>
      <c r="E905" t="str">
        <f t="shared" si="91"/>
        <v>navy-blue  (33 )</v>
      </c>
      <c r="F905" s="1">
        <v>33</v>
      </c>
      <c r="G905" s="1" t="s">
        <v>1662</v>
      </c>
      <c r="H905" s="3" t="s">
        <v>4512</v>
      </c>
      <c r="I905" s="2">
        <v>4046304250846</v>
      </c>
      <c r="J905" s="21">
        <v>12.7</v>
      </c>
      <c r="L905" s="63">
        <f t="shared" si="90"/>
        <v>30.5</v>
      </c>
      <c r="M905" t="s">
        <v>1590</v>
      </c>
      <c r="N905" t="s">
        <v>1591</v>
      </c>
      <c r="P905" s="16">
        <f t="shared" si="92"/>
        <v>21.349999999999998</v>
      </c>
      <c r="Q905" s="5">
        <f t="shared" si="93"/>
        <v>0</v>
      </c>
      <c r="R905" s="21">
        <f t="shared" si="94"/>
        <v>8.6499999999999986</v>
      </c>
      <c r="S905"/>
    </row>
    <row r="906" spans="1:19" x14ac:dyDescent="0.25">
      <c r="A906" t="s">
        <v>4588</v>
      </c>
      <c r="B906" s="3" t="s">
        <v>1868</v>
      </c>
      <c r="C906" t="s">
        <v>1869</v>
      </c>
      <c r="D906" t="str">
        <f t="shared" si="89"/>
        <v>70% Virgin wool (organic),  30% Silk</v>
      </c>
      <c r="E906" t="str">
        <f t="shared" si="91"/>
        <v>navy-blue  (33 )</v>
      </c>
      <c r="F906" s="1">
        <v>33</v>
      </c>
      <c r="G906" s="1" t="s">
        <v>1662</v>
      </c>
      <c r="H906" s="3" t="s">
        <v>4513</v>
      </c>
      <c r="I906" s="2">
        <v>4046304250853</v>
      </c>
      <c r="J906" s="21">
        <v>14.65</v>
      </c>
      <c r="L906" s="63">
        <f t="shared" si="90"/>
        <v>35.15</v>
      </c>
      <c r="M906" t="s">
        <v>1590</v>
      </c>
      <c r="N906" t="s">
        <v>1591</v>
      </c>
      <c r="P906" s="16">
        <f t="shared" si="92"/>
        <v>24.604999999999997</v>
      </c>
      <c r="Q906" s="5">
        <f t="shared" si="93"/>
        <v>0</v>
      </c>
      <c r="R906" s="21">
        <f t="shared" si="94"/>
        <v>9.9549999999999965</v>
      </c>
      <c r="S906"/>
    </row>
    <row r="907" spans="1:19" x14ac:dyDescent="0.25">
      <c r="A907" t="s">
        <v>4588</v>
      </c>
      <c r="B907" s="3" t="s">
        <v>1870</v>
      </c>
      <c r="C907" t="s">
        <v>1871</v>
      </c>
      <c r="D907" t="str">
        <f t="shared" si="89"/>
        <v>70% Virgin wool (organic),  30% Silk</v>
      </c>
      <c r="E907" t="str">
        <f t="shared" si="91"/>
        <v>navy-blue  (33 )</v>
      </c>
      <c r="F907" s="1">
        <v>33</v>
      </c>
      <c r="G907" s="1" t="s">
        <v>1662</v>
      </c>
      <c r="H907" s="3" t="s">
        <v>4514</v>
      </c>
      <c r="I907" s="2">
        <v>4046304250860</v>
      </c>
      <c r="J907" s="21">
        <v>16.600000000000001</v>
      </c>
      <c r="L907" s="63">
        <f t="shared" si="90"/>
        <v>39.85</v>
      </c>
      <c r="M907" t="s">
        <v>1590</v>
      </c>
      <c r="N907" t="s">
        <v>1591</v>
      </c>
      <c r="P907" s="16">
        <f t="shared" si="92"/>
        <v>27.895</v>
      </c>
      <c r="Q907" s="5">
        <f t="shared" si="93"/>
        <v>0</v>
      </c>
      <c r="R907" s="21">
        <f t="shared" si="94"/>
        <v>11.294999999999998</v>
      </c>
      <c r="S907"/>
    </row>
    <row r="908" spans="1:19" x14ac:dyDescent="0.25">
      <c r="A908" t="s">
        <v>4588</v>
      </c>
      <c r="B908" s="3" t="s">
        <v>1872</v>
      </c>
      <c r="C908" t="s">
        <v>1873</v>
      </c>
      <c r="D908" t="str">
        <f t="shared" si="89"/>
        <v>70% Virgin wool (organic),  30% Silk</v>
      </c>
      <c r="E908" t="str">
        <f t="shared" si="91"/>
        <v>navy-blue  (33 )</v>
      </c>
      <c r="F908" s="1">
        <v>33</v>
      </c>
      <c r="G908" s="1" t="s">
        <v>1662</v>
      </c>
      <c r="H908" s="3" t="s">
        <v>4515</v>
      </c>
      <c r="I908" s="2">
        <v>4046304250877</v>
      </c>
      <c r="J908" s="21">
        <v>18.05</v>
      </c>
      <c r="L908" s="63">
        <f t="shared" si="90"/>
        <v>43.3</v>
      </c>
      <c r="M908" t="s">
        <v>1590</v>
      </c>
      <c r="N908" t="s">
        <v>1591</v>
      </c>
      <c r="P908" s="16">
        <f t="shared" si="92"/>
        <v>30.309999999999995</v>
      </c>
      <c r="Q908" s="5">
        <f t="shared" si="93"/>
        <v>0</v>
      </c>
      <c r="R908" s="21">
        <f t="shared" si="94"/>
        <v>12.259999999999994</v>
      </c>
      <c r="S908"/>
    </row>
    <row r="909" spans="1:19" x14ac:dyDescent="0.25">
      <c r="A909" t="s">
        <v>4588</v>
      </c>
      <c r="B909" s="3" t="s">
        <v>1874</v>
      </c>
      <c r="C909" t="s">
        <v>1875</v>
      </c>
      <c r="D909" t="str">
        <f t="shared" si="89"/>
        <v>70% Virgin wool (organic),  30% Silk</v>
      </c>
      <c r="E909" t="str">
        <f t="shared" si="91"/>
        <v>ice-blue  (35 )</v>
      </c>
      <c r="F909" s="1">
        <v>35</v>
      </c>
      <c r="G909" s="1" t="s">
        <v>1876</v>
      </c>
      <c r="H909" s="3" t="s">
        <v>4512</v>
      </c>
      <c r="I909" s="2">
        <v>4046304164693</v>
      </c>
      <c r="J909" s="21">
        <v>12.7</v>
      </c>
      <c r="L909" s="63">
        <f t="shared" si="90"/>
        <v>30.5</v>
      </c>
      <c r="M909" t="s">
        <v>1590</v>
      </c>
      <c r="N909" t="s">
        <v>1591</v>
      </c>
      <c r="P909" s="16">
        <f t="shared" si="92"/>
        <v>21.349999999999998</v>
      </c>
      <c r="Q909" s="5">
        <f t="shared" si="93"/>
        <v>0</v>
      </c>
      <c r="R909" s="21">
        <f t="shared" si="94"/>
        <v>8.6499999999999986</v>
      </c>
      <c r="S909"/>
    </row>
    <row r="910" spans="1:19" x14ac:dyDescent="0.25">
      <c r="A910" t="s">
        <v>4588</v>
      </c>
      <c r="B910" s="3" t="s">
        <v>1877</v>
      </c>
      <c r="C910" t="s">
        <v>1878</v>
      </c>
      <c r="D910" t="str">
        <f t="shared" si="89"/>
        <v>70% Virgin wool (organic),  30% Silk</v>
      </c>
      <c r="E910" t="str">
        <f t="shared" si="91"/>
        <v>ice-blue  (35 )</v>
      </c>
      <c r="F910" s="1">
        <v>35</v>
      </c>
      <c r="G910" s="1" t="s">
        <v>1876</v>
      </c>
      <c r="H910" s="3" t="s">
        <v>4513</v>
      </c>
      <c r="I910" s="2">
        <v>4046304164709</v>
      </c>
      <c r="J910" s="21">
        <v>14.65</v>
      </c>
      <c r="L910" s="63">
        <f t="shared" si="90"/>
        <v>35.15</v>
      </c>
      <c r="M910" t="s">
        <v>1590</v>
      </c>
      <c r="N910" t="s">
        <v>1591</v>
      </c>
      <c r="P910" s="16">
        <f t="shared" si="92"/>
        <v>24.604999999999997</v>
      </c>
      <c r="Q910" s="5">
        <f t="shared" si="93"/>
        <v>0</v>
      </c>
      <c r="R910" s="21">
        <f t="shared" si="94"/>
        <v>9.9549999999999965</v>
      </c>
      <c r="S910"/>
    </row>
    <row r="911" spans="1:19" x14ac:dyDescent="0.25">
      <c r="A911" t="s">
        <v>4588</v>
      </c>
      <c r="B911" s="3" t="s">
        <v>1879</v>
      </c>
      <c r="C911" t="s">
        <v>1880</v>
      </c>
      <c r="D911" t="str">
        <f t="shared" si="89"/>
        <v>70% Virgin wool (organic),  30% Silk</v>
      </c>
      <c r="E911" t="str">
        <f t="shared" si="91"/>
        <v>ice-blue  (35 )</v>
      </c>
      <c r="F911" s="1">
        <v>35</v>
      </c>
      <c r="G911" s="1" t="s">
        <v>1876</v>
      </c>
      <c r="H911" s="3" t="s">
        <v>4514</v>
      </c>
      <c r="I911" s="2">
        <v>4046304164716</v>
      </c>
      <c r="J911" s="21">
        <v>16.600000000000001</v>
      </c>
      <c r="L911" s="63">
        <f t="shared" si="90"/>
        <v>39.85</v>
      </c>
      <c r="M911" t="s">
        <v>1590</v>
      </c>
      <c r="N911" t="s">
        <v>1591</v>
      </c>
      <c r="P911" s="16">
        <f t="shared" si="92"/>
        <v>27.895</v>
      </c>
      <c r="Q911" s="5">
        <f t="shared" si="93"/>
        <v>0</v>
      </c>
      <c r="R911" s="21">
        <f t="shared" si="94"/>
        <v>11.294999999999998</v>
      </c>
      <c r="S911"/>
    </row>
    <row r="912" spans="1:19" x14ac:dyDescent="0.25">
      <c r="A912" t="s">
        <v>4588</v>
      </c>
      <c r="B912" s="3" t="s">
        <v>1881</v>
      </c>
      <c r="C912" t="s">
        <v>1882</v>
      </c>
      <c r="D912" t="str">
        <f t="shared" si="89"/>
        <v>70% Virgin wool (organic),  30% Silk</v>
      </c>
      <c r="E912" t="str">
        <f t="shared" si="91"/>
        <v>ice-blue  (35 )</v>
      </c>
      <c r="F912" s="1">
        <v>35</v>
      </c>
      <c r="G912" s="1" t="s">
        <v>1876</v>
      </c>
      <c r="H912" s="3" t="s">
        <v>4515</v>
      </c>
      <c r="I912" s="2">
        <v>4046304164723</v>
      </c>
      <c r="J912" s="21">
        <v>18.05</v>
      </c>
      <c r="L912" s="63">
        <f t="shared" si="90"/>
        <v>43.3</v>
      </c>
      <c r="M912" t="s">
        <v>1590</v>
      </c>
      <c r="N912" t="s">
        <v>1591</v>
      </c>
      <c r="P912" s="16">
        <f t="shared" si="92"/>
        <v>30.309999999999995</v>
      </c>
      <c r="Q912" s="5">
        <f t="shared" si="93"/>
        <v>0</v>
      </c>
      <c r="R912" s="21">
        <f t="shared" si="94"/>
        <v>12.259999999999994</v>
      </c>
      <c r="S912"/>
    </row>
    <row r="913" spans="1:19" x14ac:dyDescent="0.25">
      <c r="A913" t="s">
        <v>4588</v>
      </c>
      <c r="B913" s="3" t="s">
        <v>1883</v>
      </c>
      <c r="C913" t="s">
        <v>1884</v>
      </c>
      <c r="D913" t="str">
        <f t="shared" si="89"/>
        <v>70% Virgin wool (organic),  30% Silk</v>
      </c>
      <c r="E913" t="str">
        <f t="shared" si="91"/>
        <v>pastel mint  (40E )</v>
      </c>
      <c r="F913" s="1" t="s">
        <v>1640</v>
      </c>
      <c r="G913" s="1" t="s">
        <v>1641</v>
      </c>
      <c r="H913" s="3" t="s">
        <v>4512</v>
      </c>
      <c r="I913" s="2">
        <v>4046304278598</v>
      </c>
      <c r="J913" s="21">
        <v>12.7</v>
      </c>
      <c r="L913" s="63">
        <f t="shared" si="90"/>
        <v>30.5</v>
      </c>
      <c r="M913" t="s">
        <v>1590</v>
      </c>
      <c r="N913" t="s">
        <v>1591</v>
      </c>
      <c r="P913" s="16">
        <f t="shared" si="92"/>
        <v>21.349999999999998</v>
      </c>
      <c r="Q913" s="5">
        <f t="shared" si="93"/>
        <v>0</v>
      </c>
      <c r="R913" s="21">
        <f t="shared" si="94"/>
        <v>8.6499999999999986</v>
      </c>
      <c r="S913"/>
    </row>
    <row r="914" spans="1:19" x14ac:dyDescent="0.25">
      <c r="A914" t="s">
        <v>4588</v>
      </c>
      <c r="B914" s="3" t="s">
        <v>1885</v>
      </c>
      <c r="C914" t="s">
        <v>1886</v>
      </c>
      <c r="D914" t="str">
        <f t="shared" si="89"/>
        <v>70% Virgin wool (organic),  30% Silk</v>
      </c>
      <c r="E914" t="str">
        <f t="shared" si="91"/>
        <v>pastel mint  (40E )</v>
      </c>
      <c r="F914" s="1" t="s">
        <v>1640</v>
      </c>
      <c r="G914" s="1" t="s">
        <v>1641</v>
      </c>
      <c r="H914" s="3" t="s">
        <v>4513</v>
      </c>
      <c r="I914" s="2">
        <v>4046304278604</v>
      </c>
      <c r="J914" s="21">
        <v>14.65</v>
      </c>
      <c r="L914" s="63">
        <f t="shared" si="90"/>
        <v>35.15</v>
      </c>
      <c r="M914" t="s">
        <v>1590</v>
      </c>
      <c r="N914" t="s">
        <v>1591</v>
      </c>
      <c r="P914" s="16">
        <f t="shared" si="92"/>
        <v>24.604999999999997</v>
      </c>
      <c r="Q914" s="5">
        <f t="shared" si="93"/>
        <v>0</v>
      </c>
      <c r="R914" s="21">
        <f t="shared" si="94"/>
        <v>9.9549999999999965</v>
      </c>
      <c r="S914"/>
    </row>
    <row r="915" spans="1:19" x14ac:dyDescent="0.25">
      <c r="A915" t="s">
        <v>4588</v>
      </c>
      <c r="B915" s="3" t="s">
        <v>1887</v>
      </c>
      <c r="C915" t="s">
        <v>1888</v>
      </c>
      <c r="D915" t="str">
        <f t="shared" si="89"/>
        <v>70% Virgin wool (organic),  30% Silk</v>
      </c>
      <c r="E915" t="str">
        <f t="shared" si="91"/>
        <v>pastel mint  (40E )</v>
      </c>
      <c r="F915" s="1" t="s">
        <v>1640</v>
      </c>
      <c r="G915" s="1" t="s">
        <v>1641</v>
      </c>
      <c r="H915" s="3" t="s">
        <v>4514</v>
      </c>
      <c r="I915" s="2">
        <v>4046304278611</v>
      </c>
      <c r="J915" s="21">
        <v>16.600000000000001</v>
      </c>
      <c r="L915" s="63">
        <f t="shared" si="90"/>
        <v>39.85</v>
      </c>
      <c r="M915" t="s">
        <v>1590</v>
      </c>
      <c r="N915" t="s">
        <v>1591</v>
      </c>
      <c r="P915" s="16">
        <f t="shared" si="92"/>
        <v>27.895</v>
      </c>
      <c r="Q915" s="5">
        <f t="shared" si="93"/>
        <v>0</v>
      </c>
      <c r="R915" s="21">
        <f t="shared" si="94"/>
        <v>11.294999999999998</v>
      </c>
      <c r="S915"/>
    </row>
    <row r="916" spans="1:19" x14ac:dyDescent="0.25">
      <c r="A916" t="s">
        <v>4588</v>
      </c>
      <c r="B916" s="3" t="s">
        <v>1889</v>
      </c>
      <c r="C916" t="s">
        <v>1890</v>
      </c>
      <c r="D916" t="str">
        <f t="shared" si="89"/>
        <v>70% Virgin wool (organic),  30% Silk</v>
      </c>
      <c r="E916" t="str">
        <f t="shared" si="91"/>
        <v>pastel mint  (40E )</v>
      </c>
      <c r="F916" s="1" t="s">
        <v>1640</v>
      </c>
      <c r="G916" s="1" t="s">
        <v>1641</v>
      </c>
      <c r="H916" s="3" t="s">
        <v>4515</v>
      </c>
      <c r="I916" s="2">
        <v>4046304278628</v>
      </c>
      <c r="J916" s="21">
        <v>18.05</v>
      </c>
      <c r="L916" s="63">
        <f t="shared" si="90"/>
        <v>43.3</v>
      </c>
      <c r="M916" t="s">
        <v>1590</v>
      </c>
      <c r="N916" t="s">
        <v>1591</v>
      </c>
      <c r="P916" s="16">
        <f t="shared" si="92"/>
        <v>30.309999999999995</v>
      </c>
      <c r="Q916" s="5">
        <f t="shared" si="93"/>
        <v>0</v>
      </c>
      <c r="R916" s="21">
        <f t="shared" si="94"/>
        <v>12.259999999999994</v>
      </c>
      <c r="S916"/>
    </row>
    <row r="917" spans="1:19" x14ac:dyDescent="0.25">
      <c r="A917" t="s">
        <v>4588</v>
      </c>
      <c r="B917" s="3" t="s">
        <v>1891</v>
      </c>
      <c r="C917" t="s">
        <v>1892</v>
      </c>
      <c r="D917" t="str">
        <f t="shared" si="89"/>
        <v>70% Virgin wool (organic),  30% Silk</v>
      </c>
      <c r="E917" t="str">
        <f t="shared" si="91"/>
        <v>olive  (43E )</v>
      </c>
      <c r="F917" s="1" t="s">
        <v>1758</v>
      </c>
      <c r="G917" s="1" t="s">
        <v>1759</v>
      </c>
      <c r="H917" s="3" t="s">
        <v>4512</v>
      </c>
      <c r="I917" s="2">
        <v>4046304260395</v>
      </c>
      <c r="J917" s="21">
        <v>12.7</v>
      </c>
      <c r="L917" s="63">
        <f t="shared" si="90"/>
        <v>30.5</v>
      </c>
      <c r="M917" t="s">
        <v>1590</v>
      </c>
      <c r="N917" t="s">
        <v>1591</v>
      </c>
      <c r="P917" s="16">
        <f t="shared" si="92"/>
        <v>21.349999999999998</v>
      </c>
      <c r="Q917" s="5">
        <f t="shared" si="93"/>
        <v>0</v>
      </c>
      <c r="R917" s="21">
        <f t="shared" si="94"/>
        <v>8.6499999999999986</v>
      </c>
      <c r="S917"/>
    </row>
    <row r="918" spans="1:19" x14ac:dyDescent="0.25">
      <c r="A918" t="s">
        <v>4588</v>
      </c>
      <c r="B918" s="3" t="s">
        <v>1893</v>
      </c>
      <c r="C918" t="s">
        <v>1894</v>
      </c>
      <c r="D918" t="str">
        <f t="shared" si="89"/>
        <v>70% Virgin wool (organic),  30% Silk</v>
      </c>
      <c r="E918" t="str">
        <f t="shared" si="91"/>
        <v>olive  (43E )</v>
      </c>
      <c r="F918" s="1" t="s">
        <v>1758</v>
      </c>
      <c r="G918" s="1" t="s">
        <v>1759</v>
      </c>
      <c r="H918" s="3" t="s">
        <v>4513</v>
      </c>
      <c r="I918" s="2">
        <v>4046304260401</v>
      </c>
      <c r="J918" s="21">
        <v>14.65</v>
      </c>
      <c r="L918" s="63">
        <f t="shared" si="90"/>
        <v>35.15</v>
      </c>
      <c r="M918" t="s">
        <v>1590</v>
      </c>
      <c r="N918" t="s">
        <v>1591</v>
      </c>
      <c r="P918" s="16">
        <f t="shared" si="92"/>
        <v>24.604999999999997</v>
      </c>
      <c r="Q918" s="5">
        <f t="shared" si="93"/>
        <v>0</v>
      </c>
      <c r="R918" s="21">
        <f t="shared" si="94"/>
        <v>9.9549999999999965</v>
      </c>
      <c r="S918"/>
    </row>
    <row r="919" spans="1:19" x14ac:dyDescent="0.25">
      <c r="A919" t="s">
        <v>4588</v>
      </c>
      <c r="B919" s="3" t="s">
        <v>1895</v>
      </c>
      <c r="C919" t="s">
        <v>1896</v>
      </c>
      <c r="D919" t="str">
        <f t="shared" si="89"/>
        <v>70% Virgin wool (organic),  30% Silk</v>
      </c>
      <c r="E919" t="str">
        <f t="shared" si="91"/>
        <v>olive  (43E )</v>
      </c>
      <c r="F919" s="1" t="s">
        <v>1758</v>
      </c>
      <c r="G919" s="1" t="s">
        <v>1759</v>
      </c>
      <c r="H919" s="3" t="s">
        <v>4514</v>
      </c>
      <c r="I919" s="2">
        <v>4046304260418</v>
      </c>
      <c r="J919" s="21">
        <v>16.600000000000001</v>
      </c>
      <c r="L919" s="63">
        <f t="shared" si="90"/>
        <v>39.85</v>
      </c>
      <c r="M919" t="s">
        <v>1590</v>
      </c>
      <c r="N919" t="s">
        <v>1591</v>
      </c>
      <c r="P919" s="16">
        <f t="shared" si="92"/>
        <v>27.895</v>
      </c>
      <c r="Q919" s="5">
        <f t="shared" si="93"/>
        <v>0</v>
      </c>
      <c r="R919" s="21">
        <f t="shared" si="94"/>
        <v>11.294999999999998</v>
      </c>
      <c r="S919"/>
    </row>
    <row r="920" spans="1:19" x14ac:dyDescent="0.25">
      <c r="A920" t="s">
        <v>4588</v>
      </c>
      <c r="B920" s="3" t="s">
        <v>1897</v>
      </c>
      <c r="C920" t="s">
        <v>1898</v>
      </c>
      <c r="D920" t="str">
        <f t="shared" si="89"/>
        <v>70% Virgin wool (organic),  30% Silk</v>
      </c>
      <c r="E920" t="str">
        <f t="shared" si="91"/>
        <v>olive  (43E )</v>
      </c>
      <c r="F920" s="1" t="s">
        <v>1758</v>
      </c>
      <c r="G920" s="1" t="s">
        <v>1759</v>
      </c>
      <c r="H920" s="3" t="s">
        <v>4515</v>
      </c>
      <c r="I920" s="2">
        <v>4046304260425</v>
      </c>
      <c r="J920" s="21">
        <v>18.05</v>
      </c>
      <c r="L920" s="63">
        <f t="shared" si="90"/>
        <v>43.3</v>
      </c>
      <c r="M920" t="s">
        <v>1590</v>
      </c>
      <c r="N920" t="s">
        <v>1591</v>
      </c>
      <c r="P920" s="16">
        <f t="shared" si="92"/>
        <v>30.309999999999995</v>
      </c>
      <c r="Q920" s="5">
        <f t="shared" si="93"/>
        <v>0</v>
      </c>
      <c r="R920" s="21">
        <f t="shared" si="94"/>
        <v>12.259999999999994</v>
      </c>
      <c r="S920"/>
    </row>
    <row r="921" spans="1:19" x14ac:dyDescent="0.25">
      <c r="A921" t="s">
        <v>4588</v>
      </c>
      <c r="B921" s="3" t="s">
        <v>1899</v>
      </c>
      <c r="C921" t="s">
        <v>1900</v>
      </c>
      <c r="D921" t="str">
        <f t="shared" si="89"/>
        <v>70% Virgin wool (organic),  30% Silk</v>
      </c>
      <c r="E921" t="str">
        <f t="shared" si="91"/>
        <v>copper  (52E )</v>
      </c>
      <c r="F921" s="1" t="s">
        <v>1768</v>
      </c>
      <c r="G921" s="1" t="s">
        <v>1769</v>
      </c>
      <c r="H921" s="3" t="s">
        <v>4512</v>
      </c>
      <c r="I921" s="2">
        <v>4046304260432</v>
      </c>
      <c r="J921" s="21">
        <v>12.7</v>
      </c>
      <c r="L921" s="63">
        <f t="shared" si="90"/>
        <v>30.5</v>
      </c>
      <c r="M921" t="s">
        <v>1590</v>
      </c>
      <c r="N921" t="s">
        <v>1591</v>
      </c>
      <c r="P921" s="16">
        <f t="shared" si="92"/>
        <v>21.349999999999998</v>
      </c>
      <c r="Q921" s="5">
        <f t="shared" si="93"/>
        <v>0</v>
      </c>
      <c r="R921" s="21">
        <f t="shared" si="94"/>
        <v>8.6499999999999986</v>
      </c>
      <c r="S921"/>
    </row>
    <row r="922" spans="1:19" x14ac:dyDescent="0.25">
      <c r="A922" t="s">
        <v>4588</v>
      </c>
      <c r="B922" s="3" t="s">
        <v>1901</v>
      </c>
      <c r="C922" t="s">
        <v>1902</v>
      </c>
      <c r="D922" t="str">
        <f t="shared" si="89"/>
        <v>70% Virgin wool (organic),  30% Silk</v>
      </c>
      <c r="E922" t="str">
        <f t="shared" si="91"/>
        <v>copper  (52E )</v>
      </c>
      <c r="F922" s="1" t="s">
        <v>1768</v>
      </c>
      <c r="G922" s="1" t="s">
        <v>1769</v>
      </c>
      <c r="H922" s="3" t="s">
        <v>4513</v>
      </c>
      <c r="I922" s="2">
        <v>4046304260449</v>
      </c>
      <c r="J922" s="21">
        <v>14.65</v>
      </c>
      <c r="L922" s="63">
        <f t="shared" si="90"/>
        <v>35.15</v>
      </c>
      <c r="M922" t="s">
        <v>1590</v>
      </c>
      <c r="N922" t="s">
        <v>1591</v>
      </c>
      <c r="P922" s="16">
        <f t="shared" si="92"/>
        <v>24.604999999999997</v>
      </c>
      <c r="Q922" s="5">
        <f t="shared" si="93"/>
        <v>0</v>
      </c>
      <c r="R922" s="21">
        <f t="shared" si="94"/>
        <v>9.9549999999999965</v>
      </c>
      <c r="S922"/>
    </row>
    <row r="923" spans="1:19" x14ac:dyDescent="0.25">
      <c r="A923" t="s">
        <v>4588</v>
      </c>
      <c r="B923" s="3" t="s">
        <v>1903</v>
      </c>
      <c r="C923" t="s">
        <v>1904</v>
      </c>
      <c r="D923" t="str">
        <f t="shared" si="89"/>
        <v>70% Virgin wool (organic),  30% Silk</v>
      </c>
      <c r="E923" t="str">
        <f t="shared" si="91"/>
        <v>copper  (52E )</v>
      </c>
      <c r="F923" s="1" t="s">
        <v>1768</v>
      </c>
      <c r="G923" s="1" t="s">
        <v>1769</v>
      </c>
      <c r="H923" s="3" t="s">
        <v>4514</v>
      </c>
      <c r="I923" s="2">
        <v>4046304260456</v>
      </c>
      <c r="J923" s="21">
        <v>16.600000000000001</v>
      </c>
      <c r="L923" s="63">
        <f t="shared" si="90"/>
        <v>39.85</v>
      </c>
      <c r="M923" t="s">
        <v>1590</v>
      </c>
      <c r="N923" t="s">
        <v>1591</v>
      </c>
      <c r="P923" s="16">
        <f t="shared" si="92"/>
        <v>27.895</v>
      </c>
      <c r="Q923" s="5">
        <f t="shared" si="93"/>
        <v>0</v>
      </c>
      <c r="R923" s="21">
        <f t="shared" si="94"/>
        <v>11.294999999999998</v>
      </c>
      <c r="S923"/>
    </row>
    <row r="924" spans="1:19" x14ac:dyDescent="0.25">
      <c r="A924" t="s">
        <v>4588</v>
      </c>
      <c r="B924" s="3" t="s">
        <v>1905</v>
      </c>
      <c r="C924" t="s">
        <v>1906</v>
      </c>
      <c r="D924" t="str">
        <f t="shared" si="89"/>
        <v>70% Virgin wool (organic),  30% Silk</v>
      </c>
      <c r="E924" t="str">
        <f t="shared" si="91"/>
        <v>copper  (52E )</v>
      </c>
      <c r="F924" s="1" t="s">
        <v>1768</v>
      </c>
      <c r="G924" s="1" t="s">
        <v>1769</v>
      </c>
      <c r="H924" s="3" t="s">
        <v>4515</v>
      </c>
      <c r="I924" s="2">
        <v>4046304260463</v>
      </c>
      <c r="J924" s="21">
        <v>18.05</v>
      </c>
      <c r="L924" s="63">
        <f t="shared" si="90"/>
        <v>43.3</v>
      </c>
      <c r="M924" t="s">
        <v>1590</v>
      </c>
      <c r="N924" t="s">
        <v>1591</v>
      </c>
      <c r="P924" s="16">
        <f t="shared" si="92"/>
        <v>30.309999999999995</v>
      </c>
      <c r="Q924" s="5">
        <f t="shared" si="93"/>
        <v>0</v>
      </c>
      <c r="R924" s="21">
        <f t="shared" si="94"/>
        <v>12.259999999999994</v>
      </c>
      <c r="S924"/>
    </row>
    <row r="925" spans="1:19" x14ac:dyDescent="0.25">
      <c r="A925" t="s">
        <v>4588</v>
      </c>
      <c r="B925" s="3" t="s">
        <v>1907</v>
      </c>
      <c r="C925" t="s">
        <v>1908</v>
      </c>
      <c r="D925" t="str">
        <f t="shared" si="89"/>
        <v>70% Virgin wool (organic),  30% Silk</v>
      </c>
      <c r="E925" t="str">
        <f t="shared" si="91"/>
        <v>magnolia  (53E )</v>
      </c>
      <c r="F925" s="1" t="s">
        <v>1646</v>
      </c>
      <c r="G925" s="1" t="s">
        <v>1647</v>
      </c>
      <c r="H925" s="3" t="s">
        <v>4512</v>
      </c>
      <c r="I925" s="2">
        <v>4046304278635</v>
      </c>
      <c r="J925" s="21">
        <v>12.7</v>
      </c>
      <c r="L925" s="63">
        <f t="shared" si="90"/>
        <v>30.5</v>
      </c>
      <c r="M925" t="s">
        <v>1590</v>
      </c>
      <c r="N925" t="s">
        <v>1591</v>
      </c>
      <c r="P925" s="16">
        <f t="shared" si="92"/>
        <v>21.349999999999998</v>
      </c>
      <c r="Q925" s="5">
        <f t="shared" si="93"/>
        <v>0</v>
      </c>
      <c r="R925" s="21">
        <f t="shared" si="94"/>
        <v>8.6499999999999986</v>
      </c>
      <c r="S925"/>
    </row>
    <row r="926" spans="1:19" x14ac:dyDescent="0.25">
      <c r="A926" t="s">
        <v>4588</v>
      </c>
      <c r="B926" s="3" t="s">
        <v>1909</v>
      </c>
      <c r="C926" t="s">
        <v>1910</v>
      </c>
      <c r="D926" t="str">
        <f t="shared" si="89"/>
        <v>70% Virgin wool (organic),  30% Silk</v>
      </c>
      <c r="E926" t="str">
        <f t="shared" si="91"/>
        <v>magnolia  (53E )</v>
      </c>
      <c r="F926" s="1" t="s">
        <v>1646</v>
      </c>
      <c r="G926" s="1" t="s">
        <v>1647</v>
      </c>
      <c r="H926" s="3" t="s">
        <v>4513</v>
      </c>
      <c r="I926" s="2">
        <v>4046304278642</v>
      </c>
      <c r="J926" s="21">
        <v>14.65</v>
      </c>
      <c r="L926" s="63">
        <f t="shared" si="90"/>
        <v>35.15</v>
      </c>
      <c r="M926" t="s">
        <v>1590</v>
      </c>
      <c r="N926" t="s">
        <v>1591</v>
      </c>
      <c r="P926" s="16">
        <f t="shared" si="92"/>
        <v>24.604999999999997</v>
      </c>
      <c r="Q926" s="5">
        <f t="shared" si="93"/>
        <v>0</v>
      </c>
      <c r="R926" s="21">
        <f t="shared" si="94"/>
        <v>9.9549999999999965</v>
      </c>
      <c r="S926"/>
    </row>
    <row r="927" spans="1:19" x14ac:dyDescent="0.25">
      <c r="A927" t="s">
        <v>4588</v>
      </c>
      <c r="B927" s="3" t="s">
        <v>1911</v>
      </c>
      <c r="C927" t="s">
        <v>1912</v>
      </c>
      <c r="D927" t="str">
        <f t="shared" si="89"/>
        <v>70% Virgin wool (organic),  30% Silk</v>
      </c>
      <c r="E927" t="str">
        <f t="shared" si="91"/>
        <v>magnolia  (53E )</v>
      </c>
      <c r="F927" s="1" t="s">
        <v>1646</v>
      </c>
      <c r="G927" s="1" t="s">
        <v>1647</v>
      </c>
      <c r="H927" s="3" t="s">
        <v>4514</v>
      </c>
      <c r="I927" s="2">
        <v>4046304278659</v>
      </c>
      <c r="J927" s="21">
        <v>16.600000000000001</v>
      </c>
      <c r="L927" s="63">
        <f t="shared" si="90"/>
        <v>39.85</v>
      </c>
      <c r="M927" t="s">
        <v>1590</v>
      </c>
      <c r="N927" t="s">
        <v>1591</v>
      </c>
      <c r="P927" s="16">
        <f t="shared" si="92"/>
        <v>27.895</v>
      </c>
      <c r="Q927" s="5">
        <f t="shared" si="93"/>
        <v>0</v>
      </c>
      <c r="R927" s="21">
        <f t="shared" si="94"/>
        <v>11.294999999999998</v>
      </c>
      <c r="S927"/>
    </row>
    <row r="928" spans="1:19" x14ac:dyDescent="0.25">
      <c r="A928" t="s">
        <v>4588</v>
      </c>
      <c r="B928" s="3" t="s">
        <v>1913</v>
      </c>
      <c r="C928" t="s">
        <v>1914</v>
      </c>
      <c r="D928" t="str">
        <f t="shared" si="89"/>
        <v>70% Virgin wool (organic),  30% Silk</v>
      </c>
      <c r="E928" t="str">
        <f t="shared" si="91"/>
        <v>magnolia  (53E )</v>
      </c>
      <c r="F928" s="1" t="s">
        <v>1646</v>
      </c>
      <c r="G928" s="1" t="s">
        <v>1647</v>
      </c>
      <c r="H928" s="3" t="s">
        <v>4515</v>
      </c>
      <c r="I928" s="2">
        <v>4046304278666</v>
      </c>
      <c r="J928" s="21">
        <v>18.05</v>
      </c>
      <c r="L928" s="63">
        <f t="shared" si="90"/>
        <v>43.3</v>
      </c>
      <c r="M928" t="s">
        <v>1590</v>
      </c>
      <c r="N928" t="s">
        <v>1591</v>
      </c>
      <c r="P928" s="16">
        <f t="shared" si="92"/>
        <v>30.309999999999995</v>
      </c>
      <c r="Q928" s="5">
        <f t="shared" si="93"/>
        <v>0</v>
      </c>
      <c r="R928" s="21">
        <f t="shared" si="94"/>
        <v>12.259999999999994</v>
      </c>
      <c r="S928"/>
    </row>
    <row r="929" spans="1:19" x14ac:dyDescent="0.25">
      <c r="A929" t="s">
        <v>4588</v>
      </c>
      <c r="B929" s="3" t="s">
        <v>1915</v>
      </c>
      <c r="C929" t="s">
        <v>1916</v>
      </c>
      <c r="D929" t="str">
        <f t="shared" si="89"/>
        <v>70% Virgin wool (organic),  30% Silk</v>
      </c>
      <c r="E929" t="str">
        <f t="shared" si="91"/>
        <v>walnut  (75 )</v>
      </c>
      <c r="F929" s="1">
        <v>75</v>
      </c>
      <c r="G929" s="1" t="s">
        <v>1709</v>
      </c>
      <c r="H929" s="3" t="s">
        <v>4512</v>
      </c>
      <c r="I929" s="2">
        <v>4046304242261</v>
      </c>
      <c r="J929" s="21">
        <v>12.7</v>
      </c>
      <c r="L929" s="63">
        <f t="shared" si="90"/>
        <v>30.5</v>
      </c>
      <c r="M929" t="s">
        <v>1590</v>
      </c>
      <c r="N929" t="s">
        <v>1591</v>
      </c>
      <c r="P929" s="16">
        <f t="shared" si="92"/>
        <v>21.349999999999998</v>
      </c>
      <c r="Q929" s="5">
        <f t="shared" si="93"/>
        <v>0</v>
      </c>
      <c r="R929" s="21">
        <f t="shared" si="94"/>
        <v>8.6499999999999986</v>
      </c>
      <c r="S929"/>
    </row>
    <row r="930" spans="1:19" x14ac:dyDescent="0.25">
      <c r="A930" t="s">
        <v>4588</v>
      </c>
      <c r="B930" s="3" t="s">
        <v>1917</v>
      </c>
      <c r="C930" t="s">
        <v>1918</v>
      </c>
      <c r="D930" t="str">
        <f t="shared" si="89"/>
        <v>70% Virgin wool (organic),  30% Silk</v>
      </c>
      <c r="E930" t="str">
        <f t="shared" si="91"/>
        <v>walnut  (75 )</v>
      </c>
      <c r="F930" s="1">
        <v>75</v>
      </c>
      <c r="G930" s="1" t="s">
        <v>1709</v>
      </c>
      <c r="H930" s="3" t="s">
        <v>4513</v>
      </c>
      <c r="I930" s="2">
        <v>4046304242278</v>
      </c>
      <c r="J930" s="21">
        <v>14.65</v>
      </c>
      <c r="L930" s="63">
        <f t="shared" si="90"/>
        <v>35.15</v>
      </c>
      <c r="M930" t="s">
        <v>1590</v>
      </c>
      <c r="N930" t="s">
        <v>1591</v>
      </c>
      <c r="P930" s="16">
        <f t="shared" si="92"/>
        <v>24.604999999999997</v>
      </c>
      <c r="Q930" s="5">
        <f t="shared" si="93"/>
        <v>0</v>
      </c>
      <c r="R930" s="21">
        <f t="shared" si="94"/>
        <v>9.9549999999999965</v>
      </c>
      <c r="S930"/>
    </row>
    <row r="931" spans="1:19" x14ac:dyDescent="0.25">
      <c r="A931" t="s">
        <v>4588</v>
      </c>
      <c r="B931" s="3" t="s">
        <v>1919</v>
      </c>
      <c r="C931" t="s">
        <v>1920</v>
      </c>
      <c r="D931" t="str">
        <f t="shared" si="89"/>
        <v>70% Virgin wool (organic),  30% Silk</v>
      </c>
      <c r="E931" t="str">
        <f t="shared" si="91"/>
        <v>walnut  (75 )</v>
      </c>
      <c r="F931" s="1">
        <v>75</v>
      </c>
      <c r="G931" s="1" t="s">
        <v>1709</v>
      </c>
      <c r="H931" s="3" t="s">
        <v>4514</v>
      </c>
      <c r="I931" s="2">
        <v>4046304242285</v>
      </c>
      <c r="J931" s="21">
        <v>16.600000000000001</v>
      </c>
      <c r="L931" s="63">
        <f t="shared" si="90"/>
        <v>39.85</v>
      </c>
      <c r="M931" t="s">
        <v>1590</v>
      </c>
      <c r="N931" t="s">
        <v>1591</v>
      </c>
      <c r="P931" s="16">
        <f t="shared" si="92"/>
        <v>27.895</v>
      </c>
      <c r="Q931" s="5">
        <f t="shared" si="93"/>
        <v>0</v>
      </c>
      <c r="R931" s="21">
        <f t="shared" si="94"/>
        <v>11.294999999999998</v>
      </c>
      <c r="S931"/>
    </row>
    <row r="932" spans="1:19" x14ac:dyDescent="0.25">
      <c r="A932" t="s">
        <v>4588</v>
      </c>
      <c r="B932" s="3" t="s">
        <v>1921</v>
      </c>
      <c r="C932" t="s">
        <v>1922</v>
      </c>
      <c r="D932" t="str">
        <f t="shared" si="89"/>
        <v>70% Virgin wool (organic),  30% Silk</v>
      </c>
      <c r="E932" t="str">
        <f t="shared" si="91"/>
        <v>walnut  (75 )</v>
      </c>
      <c r="F932" s="1">
        <v>75</v>
      </c>
      <c r="G932" s="1" t="s">
        <v>1709</v>
      </c>
      <c r="H932" s="3" t="s">
        <v>4515</v>
      </c>
      <c r="I932" s="2">
        <v>4046304242292</v>
      </c>
      <c r="J932" s="21">
        <v>18.05</v>
      </c>
      <c r="L932" s="63">
        <f t="shared" si="90"/>
        <v>43.3</v>
      </c>
      <c r="M932" t="s">
        <v>1590</v>
      </c>
      <c r="N932" t="s">
        <v>1591</v>
      </c>
      <c r="P932" s="16">
        <f t="shared" si="92"/>
        <v>30.309999999999995</v>
      </c>
      <c r="Q932" s="5">
        <f t="shared" si="93"/>
        <v>0</v>
      </c>
      <c r="R932" s="21">
        <f t="shared" si="94"/>
        <v>12.259999999999994</v>
      </c>
      <c r="S932"/>
    </row>
    <row r="933" spans="1:19" x14ac:dyDescent="0.25">
      <c r="A933" t="s">
        <v>4588</v>
      </c>
      <c r="B933" s="3" t="s">
        <v>1923</v>
      </c>
      <c r="C933" t="s">
        <v>1924</v>
      </c>
      <c r="D933" t="str">
        <f t="shared" si="89"/>
        <v>70% Virgin wool (organic),  30% Silk</v>
      </c>
      <c r="E933" t="str">
        <f t="shared" si="91"/>
        <v>navy-blue  (33 )</v>
      </c>
      <c r="F933" s="1">
        <v>33</v>
      </c>
      <c r="G933" s="1" t="s">
        <v>1662</v>
      </c>
      <c r="H933" s="3" t="s">
        <v>4513</v>
      </c>
      <c r="I933" s="2">
        <v>4046304227770</v>
      </c>
      <c r="J933" s="21">
        <v>10.4</v>
      </c>
      <c r="L933" s="63">
        <f t="shared" si="90"/>
        <v>24.95</v>
      </c>
      <c r="M933" t="s">
        <v>1590</v>
      </c>
      <c r="N933" t="s">
        <v>1591</v>
      </c>
      <c r="P933" s="16">
        <f t="shared" si="92"/>
        <v>17.465</v>
      </c>
      <c r="Q933" s="5">
        <f t="shared" si="93"/>
        <v>0</v>
      </c>
      <c r="R933" s="21">
        <f t="shared" si="94"/>
        <v>7.0649999999999995</v>
      </c>
      <c r="S933"/>
    </row>
    <row r="934" spans="1:19" x14ac:dyDescent="0.25">
      <c r="A934" t="s">
        <v>4588</v>
      </c>
      <c r="B934" s="3" t="s">
        <v>1925</v>
      </c>
      <c r="C934" t="s">
        <v>1926</v>
      </c>
      <c r="D934" t="str">
        <f t="shared" si="89"/>
        <v>70% Virgin wool (organic),  30% Silk</v>
      </c>
      <c r="E934" t="str">
        <f t="shared" si="91"/>
        <v>navy-blue  (33 )</v>
      </c>
      <c r="F934" s="1">
        <v>33</v>
      </c>
      <c r="G934" s="1" t="s">
        <v>1662</v>
      </c>
      <c r="H934" s="3" t="s">
        <v>4514</v>
      </c>
      <c r="I934" s="2">
        <v>4046304227787</v>
      </c>
      <c r="J934" s="21">
        <v>11.8</v>
      </c>
      <c r="L934" s="63">
        <f t="shared" si="90"/>
        <v>28.299999999999997</v>
      </c>
      <c r="M934" t="s">
        <v>1590</v>
      </c>
      <c r="N934" t="s">
        <v>1591</v>
      </c>
      <c r="P934" s="16">
        <f t="shared" si="92"/>
        <v>19.809999999999995</v>
      </c>
      <c r="Q934" s="5">
        <f t="shared" si="93"/>
        <v>0</v>
      </c>
      <c r="R934" s="21">
        <f t="shared" si="94"/>
        <v>8.0099999999999945</v>
      </c>
      <c r="S934"/>
    </row>
    <row r="935" spans="1:19" x14ac:dyDescent="0.25">
      <c r="A935" t="s">
        <v>4588</v>
      </c>
      <c r="B935" s="3" t="s">
        <v>1927</v>
      </c>
      <c r="C935" t="s">
        <v>1928</v>
      </c>
      <c r="D935" t="str">
        <f t="shared" si="89"/>
        <v>70% Virgin wool (organic),  30% Silk</v>
      </c>
      <c r="E935" t="str">
        <f t="shared" si="91"/>
        <v>navy-blue  (33 )</v>
      </c>
      <c r="F935" s="1">
        <v>33</v>
      </c>
      <c r="G935" s="1" t="s">
        <v>1662</v>
      </c>
      <c r="H935" s="3" t="s">
        <v>4515</v>
      </c>
      <c r="I935" s="2">
        <v>4046304227794</v>
      </c>
      <c r="J935" s="21">
        <v>13.2</v>
      </c>
      <c r="L935" s="63">
        <f t="shared" si="90"/>
        <v>31.7</v>
      </c>
      <c r="M935" t="s">
        <v>1590</v>
      </c>
      <c r="N935" t="s">
        <v>1591</v>
      </c>
      <c r="P935" s="16">
        <f t="shared" si="92"/>
        <v>22.189999999999998</v>
      </c>
      <c r="Q935" s="5">
        <f t="shared" si="93"/>
        <v>0</v>
      </c>
      <c r="R935" s="21">
        <f t="shared" si="94"/>
        <v>8.9899999999999984</v>
      </c>
      <c r="S935"/>
    </row>
    <row r="936" spans="1:19" x14ac:dyDescent="0.25">
      <c r="A936" t="s">
        <v>4588</v>
      </c>
      <c r="B936" s="3" t="s">
        <v>1929</v>
      </c>
      <c r="C936" t="s">
        <v>1930</v>
      </c>
      <c r="D936" t="str">
        <f t="shared" si="89"/>
        <v>70% Virgin wool (organic),  30% Silk</v>
      </c>
      <c r="E936" t="str">
        <f t="shared" si="91"/>
        <v>raspberry  (55E )</v>
      </c>
      <c r="F936" s="1" t="s">
        <v>1931</v>
      </c>
      <c r="G936" s="1" t="s">
        <v>1932</v>
      </c>
      <c r="H936" s="3" t="s">
        <v>4513</v>
      </c>
      <c r="I936" s="2">
        <v>4046304227824</v>
      </c>
      <c r="J936" s="21">
        <v>10.4</v>
      </c>
      <c r="L936" s="63">
        <f t="shared" si="90"/>
        <v>24.95</v>
      </c>
      <c r="M936" t="s">
        <v>1590</v>
      </c>
      <c r="N936" t="s">
        <v>1591</v>
      </c>
      <c r="P936" s="16">
        <f t="shared" si="92"/>
        <v>17.465</v>
      </c>
      <c r="Q936" s="5">
        <f t="shared" si="93"/>
        <v>0</v>
      </c>
      <c r="R936" s="21">
        <f t="shared" si="94"/>
        <v>7.0649999999999995</v>
      </c>
      <c r="S936"/>
    </row>
    <row r="937" spans="1:19" x14ac:dyDescent="0.25">
      <c r="A937" t="s">
        <v>4588</v>
      </c>
      <c r="B937" s="3" t="s">
        <v>1933</v>
      </c>
      <c r="C937" t="s">
        <v>1934</v>
      </c>
      <c r="D937" t="str">
        <f t="shared" si="89"/>
        <v>70% Virgin wool (organic),  30% Silk</v>
      </c>
      <c r="E937" t="str">
        <f t="shared" si="91"/>
        <v>raspberry  (55E )</v>
      </c>
      <c r="F937" s="1" t="s">
        <v>1931</v>
      </c>
      <c r="G937" s="1" t="s">
        <v>1932</v>
      </c>
      <c r="H937" s="3" t="s">
        <v>4514</v>
      </c>
      <c r="I937" s="2">
        <v>4046304227831</v>
      </c>
      <c r="J937" s="21">
        <v>11.8</v>
      </c>
      <c r="L937" s="63">
        <f t="shared" si="90"/>
        <v>28.299999999999997</v>
      </c>
      <c r="M937" t="s">
        <v>1590</v>
      </c>
      <c r="N937" t="s">
        <v>1591</v>
      </c>
      <c r="P937" s="16">
        <f t="shared" si="92"/>
        <v>19.809999999999995</v>
      </c>
      <c r="Q937" s="5">
        <f t="shared" si="93"/>
        <v>0</v>
      </c>
      <c r="R937" s="21">
        <f t="shared" si="94"/>
        <v>8.0099999999999945</v>
      </c>
      <c r="S937"/>
    </row>
    <row r="938" spans="1:19" x14ac:dyDescent="0.25">
      <c r="A938" t="s">
        <v>4588</v>
      </c>
      <c r="B938" s="3" t="s">
        <v>1935</v>
      </c>
      <c r="C938" t="s">
        <v>1936</v>
      </c>
      <c r="D938" t="str">
        <f t="shared" si="89"/>
        <v>70% Virgin wool (organic),  30% Silk</v>
      </c>
      <c r="E938" t="str">
        <f t="shared" si="91"/>
        <v>raspberry  (55E )</v>
      </c>
      <c r="F938" s="1" t="s">
        <v>1931</v>
      </c>
      <c r="G938" s="1" t="s">
        <v>1932</v>
      </c>
      <c r="H938" s="3" t="s">
        <v>4515</v>
      </c>
      <c r="I938" s="2">
        <v>4046304227848</v>
      </c>
      <c r="J938" s="21">
        <v>13.2</v>
      </c>
      <c r="L938" s="63">
        <f t="shared" si="90"/>
        <v>31.7</v>
      </c>
      <c r="M938" t="s">
        <v>1590</v>
      </c>
      <c r="N938" t="s">
        <v>1591</v>
      </c>
      <c r="P938" s="16">
        <f t="shared" si="92"/>
        <v>22.189999999999998</v>
      </c>
      <c r="Q938" s="5">
        <f t="shared" si="93"/>
        <v>0</v>
      </c>
      <c r="R938" s="21">
        <f t="shared" si="94"/>
        <v>8.9899999999999984</v>
      </c>
      <c r="S938"/>
    </row>
    <row r="939" spans="1:19" x14ac:dyDescent="0.25">
      <c r="A939" t="s">
        <v>4588</v>
      </c>
      <c r="B939" s="3" t="s">
        <v>1937</v>
      </c>
      <c r="C939" t="s">
        <v>1938</v>
      </c>
      <c r="D939" t="str">
        <f t="shared" si="89"/>
        <v>70% Virgin wool (organic),  30% Silk</v>
      </c>
      <c r="E939" t="str">
        <f t="shared" si="91"/>
        <v>walnut  (75 )</v>
      </c>
      <c r="F939" s="1">
        <v>75</v>
      </c>
      <c r="G939" s="1" t="s">
        <v>1709</v>
      </c>
      <c r="H939" s="3" t="s">
        <v>4513</v>
      </c>
      <c r="I939" s="2">
        <v>4046304161517</v>
      </c>
      <c r="J939" s="21">
        <v>10.4</v>
      </c>
      <c r="L939" s="63">
        <f t="shared" si="90"/>
        <v>24.95</v>
      </c>
      <c r="M939" t="s">
        <v>1590</v>
      </c>
      <c r="N939" t="s">
        <v>1591</v>
      </c>
      <c r="P939" s="16">
        <f t="shared" si="92"/>
        <v>17.465</v>
      </c>
      <c r="Q939" s="5">
        <f t="shared" si="93"/>
        <v>0</v>
      </c>
      <c r="R939" s="21">
        <f t="shared" si="94"/>
        <v>7.0649999999999995</v>
      </c>
      <c r="S939"/>
    </row>
    <row r="940" spans="1:19" x14ac:dyDescent="0.25">
      <c r="A940" t="s">
        <v>4588</v>
      </c>
      <c r="B940" s="3" t="s">
        <v>1939</v>
      </c>
      <c r="C940" t="s">
        <v>1940</v>
      </c>
      <c r="D940" t="str">
        <f t="shared" si="89"/>
        <v>70% Virgin wool (organic),  30% Silk</v>
      </c>
      <c r="E940" t="str">
        <f t="shared" si="91"/>
        <v>walnut  (75 )</v>
      </c>
      <c r="F940" s="1">
        <v>75</v>
      </c>
      <c r="G940" s="1" t="s">
        <v>1709</v>
      </c>
      <c r="H940" s="3" t="s">
        <v>4514</v>
      </c>
      <c r="I940" s="2">
        <v>4046304161524</v>
      </c>
      <c r="J940" s="21">
        <v>11.8</v>
      </c>
      <c r="L940" s="63">
        <f t="shared" si="90"/>
        <v>28.299999999999997</v>
      </c>
      <c r="M940" t="s">
        <v>1590</v>
      </c>
      <c r="N940" t="s">
        <v>1591</v>
      </c>
      <c r="P940" s="16">
        <f t="shared" si="92"/>
        <v>19.809999999999995</v>
      </c>
      <c r="Q940" s="5">
        <f t="shared" si="93"/>
        <v>0</v>
      </c>
      <c r="R940" s="21">
        <f t="shared" si="94"/>
        <v>8.0099999999999945</v>
      </c>
      <c r="S940"/>
    </row>
    <row r="941" spans="1:19" x14ac:dyDescent="0.25">
      <c r="A941" t="s">
        <v>4588</v>
      </c>
      <c r="B941" s="3" t="s">
        <v>1941</v>
      </c>
      <c r="C941" t="s">
        <v>1942</v>
      </c>
      <c r="D941" t="str">
        <f t="shared" si="89"/>
        <v>70% Virgin wool (organic),  30% Silk</v>
      </c>
      <c r="E941" t="str">
        <f t="shared" si="91"/>
        <v>walnut  (75 )</v>
      </c>
      <c r="F941" s="1">
        <v>75</v>
      </c>
      <c r="G941" s="1" t="s">
        <v>1709</v>
      </c>
      <c r="H941" s="3" t="s">
        <v>4515</v>
      </c>
      <c r="I941" s="2">
        <v>4046304161531</v>
      </c>
      <c r="J941" s="21">
        <v>13.2</v>
      </c>
      <c r="L941" s="63">
        <f t="shared" si="90"/>
        <v>31.7</v>
      </c>
      <c r="M941" t="s">
        <v>1590</v>
      </c>
      <c r="N941" t="s">
        <v>1591</v>
      </c>
      <c r="P941" s="16">
        <f t="shared" si="92"/>
        <v>22.189999999999998</v>
      </c>
      <c r="Q941" s="5">
        <f t="shared" si="93"/>
        <v>0</v>
      </c>
      <c r="R941" s="21">
        <f t="shared" si="94"/>
        <v>8.9899999999999984</v>
      </c>
      <c r="S941"/>
    </row>
    <row r="942" spans="1:19" x14ac:dyDescent="0.25">
      <c r="A942" t="s">
        <v>4587</v>
      </c>
      <c r="B942" s="3" t="s">
        <v>1943</v>
      </c>
      <c r="C942" t="s">
        <v>1944</v>
      </c>
      <c r="D942" t="str">
        <f t="shared" si="89"/>
        <v>70% Virgin wool (organic),  30% Silk</v>
      </c>
      <c r="E942" t="str">
        <f t="shared" si="91"/>
        <v>natural  (1 )</v>
      </c>
      <c r="F942" s="1">
        <v>1</v>
      </c>
      <c r="G942" s="1" t="s">
        <v>6</v>
      </c>
      <c r="H942" s="3" t="s">
        <v>4509</v>
      </c>
      <c r="I942" s="2">
        <v>4046304007679</v>
      </c>
      <c r="J942" s="21">
        <v>17.8</v>
      </c>
      <c r="L942" s="63">
        <f t="shared" si="90"/>
        <v>42.699999999999996</v>
      </c>
      <c r="M942" t="s">
        <v>1590</v>
      </c>
      <c r="N942" t="s">
        <v>1591</v>
      </c>
      <c r="P942" s="16">
        <f t="shared" si="92"/>
        <v>29.889999999999993</v>
      </c>
      <c r="Q942" s="5">
        <f t="shared" si="93"/>
        <v>0</v>
      </c>
      <c r="R942" s="21">
        <f t="shared" si="94"/>
        <v>12.089999999999993</v>
      </c>
      <c r="S942"/>
    </row>
    <row r="943" spans="1:19" x14ac:dyDescent="0.25">
      <c r="A943" t="s">
        <v>4587</v>
      </c>
      <c r="B943" s="3" t="s">
        <v>1945</v>
      </c>
      <c r="C943" t="s">
        <v>1946</v>
      </c>
      <c r="D943" t="str">
        <f t="shared" si="89"/>
        <v>70% Virgin wool (organic),  30% Silk</v>
      </c>
      <c r="E943" t="str">
        <f t="shared" si="91"/>
        <v>natural  (1 )</v>
      </c>
      <c r="F943" s="1">
        <v>1</v>
      </c>
      <c r="G943" s="1" t="s">
        <v>6</v>
      </c>
      <c r="H943" s="3" t="s">
        <v>4510</v>
      </c>
      <c r="I943" s="2">
        <v>4046304007686</v>
      </c>
      <c r="J943" s="21">
        <v>18.850000000000001</v>
      </c>
      <c r="L943" s="63">
        <f t="shared" si="90"/>
        <v>45.25</v>
      </c>
      <c r="M943" t="s">
        <v>1590</v>
      </c>
      <c r="N943" t="s">
        <v>1591</v>
      </c>
      <c r="P943" s="16">
        <f t="shared" si="92"/>
        <v>31.674999999999997</v>
      </c>
      <c r="Q943" s="5">
        <f t="shared" si="93"/>
        <v>0</v>
      </c>
      <c r="R943" s="21">
        <f t="shared" si="94"/>
        <v>12.824999999999996</v>
      </c>
      <c r="S943"/>
    </row>
    <row r="944" spans="1:19" x14ac:dyDescent="0.25">
      <c r="A944" t="s">
        <v>4587</v>
      </c>
      <c r="B944" s="3" t="s">
        <v>1947</v>
      </c>
      <c r="C944" t="s">
        <v>1948</v>
      </c>
      <c r="D944" t="str">
        <f t="shared" si="89"/>
        <v>70% Virgin wool (organic),  30% Silk</v>
      </c>
      <c r="E944" t="str">
        <f t="shared" si="91"/>
        <v>natural  (1 )</v>
      </c>
      <c r="F944" s="1">
        <v>1</v>
      </c>
      <c r="G944" s="1" t="s">
        <v>6</v>
      </c>
      <c r="H944" s="3" t="s">
        <v>4511</v>
      </c>
      <c r="I944" s="2">
        <v>4046304007693</v>
      </c>
      <c r="J944" s="21">
        <v>19.899999999999999</v>
      </c>
      <c r="L944" s="63">
        <f t="shared" si="90"/>
        <v>47.75</v>
      </c>
      <c r="M944" t="s">
        <v>1590</v>
      </c>
      <c r="N944" t="s">
        <v>1591</v>
      </c>
      <c r="P944" s="16">
        <f t="shared" si="92"/>
        <v>33.424999999999997</v>
      </c>
      <c r="Q944" s="5">
        <f t="shared" si="93"/>
        <v>0</v>
      </c>
      <c r="R944" s="21">
        <f t="shared" si="94"/>
        <v>13.524999999999999</v>
      </c>
      <c r="S944"/>
    </row>
    <row r="945" spans="1:19" x14ac:dyDescent="0.25">
      <c r="A945" t="s">
        <v>4587</v>
      </c>
      <c r="B945" s="3" t="s">
        <v>1949</v>
      </c>
      <c r="C945" t="s">
        <v>1950</v>
      </c>
      <c r="D945" t="str">
        <f t="shared" ref="D945:D1008" si="95">M945&amp;", "&amp;" "&amp;N945&amp;""</f>
        <v>70% Virgin wool (organic),  30% Silk</v>
      </c>
      <c r="E945" t="str">
        <f t="shared" si="91"/>
        <v>light grey mélange  (91 )</v>
      </c>
      <c r="F945" s="1">
        <v>91</v>
      </c>
      <c r="G945" s="1" t="s">
        <v>523</v>
      </c>
      <c r="H945" s="3" t="s">
        <v>4509</v>
      </c>
      <c r="I945" s="2">
        <v>4046304177853</v>
      </c>
      <c r="J945" s="21">
        <v>18.25</v>
      </c>
      <c r="L945" s="63">
        <f t="shared" si="90"/>
        <v>43.8</v>
      </c>
      <c r="M945" t="s">
        <v>1590</v>
      </c>
      <c r="N945" t="s">
        <v>1591</v>
      </c>
      <c r="P945" s="16">
        <f t="shared" si="92"/>
        <v>30.659999999999997</v>
      </c>
      <c r="Q945" s="5">
        <f t="shared" si="93"/>
        <v>0</v>
      </c>
      <c r="R945" s="21">
        <f t="shared" si="94"/>
        <v>12.409999999999997</v>
      </c>
      <c r="S945"/>
    </row>
    <row r="946" spans="1:19" x14ac:dyDescent="0.25">
      <c r="A946" t="s">
        <v>4587</v>
      </c>
      <c r="B946" s="3" t="s">
        <v>1951</v>
      </c>
      <c r="C946" t="s">
        <v>1952</v>
      </c>
      <c r="D946" t="str">
        <f t="shared" si="95"/>
        <v>70% Virgin wool (organic),  30% Silk</v>
      </c>
      <c r="E946" t="str">
        <f t="shared" si="91"/>
        <v>light grey mélange  (91 )</v>
      </c>
      <c r="F946" s="1">
        <v>91</v>
      </c>
      <c r="G946" s="1" t="s">
        <v>523</v>
      </c>
      <c r="H946" s="3" t="s">
        <v>4510</v>
      </c>
      <c r="I946" s="2">
        <v>4046304177860</v>
      </c>
      <c r="J946" s="21">
        <v>19.2</v>
      </c>
      <c r="L946" s="63">
        <f t="shared" si="90"/>
        <v>46.1</v>
      </c>
      <c r="M946" t="s">
        <v>1590</v>
      </c>
      <c r="N946" t="s">
        <v>1591</v>
      </c>
      <c r="P946" s="16">
        <f t="shared" si="92"/>
        <v>32.269999999999996</v>
      </c>
      <c r="Q946" s="5">
        <f t="shared" si="93"/>
        <v>0</v>
      </c>
      <c r="R946" s="21">
        <f t="shared" si="94"/>
        <v>13.069999999999997</v>
      </c>
      <c r="S946"/>
    </row>
    <row r="947" spans="1:19" x14ac:dyDescent="0.25">
      <c r="A947" t="s">
        <v>4587</v>
      </c>
      <c r="B947" s="3" t="s">
        <v>1953</v>
      </c>
      <c r="C947" t="s">
        <v>1954</v>
      </c>
      <c r="D947" t="str">
        <f t="shared" si="95"/>
        <v>70% Virgin wool (organic),  30% Silk</v>
      </c>
      <c r="E947" t="str">
        <f t="shared" si="91"/>
        <v>light grey mélange  (91 )</v>
      </c>
      <c r="F947" s="1">
        <v>91</v>
      </c>
      <c r="G947" s="1" t="s">
        <v>523</v>
      </c>
      <c r="H947" s="3" t="s">
        <v>4511</v>
      </c>
      <c r="I947" s="2">
        <v>4046304177877</v>
      </c>
      <c r="J947" s="21">
        <v>20.149999999999999</v>
      </c>
      <c r="L947" s="63">
        <f t="shared" si="90"/>
        <v>48.35</v>
      </c>
      <c r="M947" t="s">
        <v>1590</v>
      </c>
      <c r="N947" t="s">
        <v>1591</v>
      </c>
      <c r="P947" s="16">
        <f t="shared" si="92"/>
        <v>33.844999999999999</v>
      </c>
      <c r="Q947" s="5">
        <f t="shared" si="93"/>
        <v>0</v>
      </c>
      <c r="R947" s="21">
        <f t="shared" si="94"/>
        <v>13.695</v>
      </c>
      <c r="S947"/>
    </row>
    <row r="948" spans="1:19" x14ac:dyDescent="0.25">
      <c r="A948" t="s">
        <v>4587</v>
      </c>
      <c r="B948" s="3" t="s">
        <v>1955</v>
      </c>
      <c r="C948" t="s">
        <v>1956</v>
      </c>
      <c r="D948" t="str">
        <f t="shared" si="95"/>
        <v>70% Virgin wool (organic),  30% Silk</v>
      </c>
      <c r="E948" t="str">
        <f t="shared" si="91"/>
        <v>black  (9 )</v>
      </c>
      <c r="F948" s="1">
        <v>9</v>
      </c>
      <c r="G948" s="1" t="s">
        <v>33</v>
      </c>
      <c r="H948" s="3" t="s">
        <v>4509</v>
      </c>
      <c r="I948" s="2">
        <v>4046304235096</v>
      </c>
      <c r="J948" s="21">
        <v>18.25</v>
      </c>
      <c r="L948" s="63">
        <f t="shared" si="90"/>
        <v>43.8</v>
      </c>
      <c r="M948" t="s">
        <v>1590</v>
      </c>
      <c r="N948" t="s">
        <v>1591</v>
      </c>
      <c r="P948" s="16">
        <f t="shared" si="92"/>
        <v>30.659999999999997</v>
      </c>
      <c r="Q948" s="5">
        <f t="shared" si="93"/>
        <v>0</v>
      </c>
      <c r="R948" s="21">
        <f t="shared" si="94"/>
        <v>12.409999999999997</v>
      </c>
      <c r="S948"/>
    </row>
    <row r="949" spans="1:19" x14ac:dyDescent="0.25">
      <c r="A949" t="s">
        <v>4587</v>
      </c>
      <c r="B949" s="3" t="s">
        <v>1957</v>
      </c>
      <c r="C949" t="s">
        <v>1958</v>
      </c>
      <c r="D949" t="str">
        <f t="shared" si="95"/>
        <v>70% Virgin wool (organic),  30% Silk</v>
      </c>
      <c r="E949" t="str">
        <f t="shared" si="91"/>
        <v>black  (9 )</v>
      </c>
      <c r="F949" s="1">
        <v>9</v>
      </c>
      <c r="G949" s="1" t="s">
        <v>33</v>
      </c>
      <c r="H949" s="3" t="s">
        <v>4510</v>
      </c>
      <c r="I949" s="2">
        <v>4046304235102</v>
      </c>
      <c r="J949" s="21">
        <v>19.2</v>
      </c>
      <c r="L949" s="63">
        <f t="shared" si="90"/>
        <v>46.1</v>
      </c>
      <c r="M949" t="s">
        <v>1590</v>
      </c>
      <c r="N949" t="s">
        <v>1591</v>
      </c>
      <c r="P949" s="16">
        <f t="shared" si="92"/>
        <v>32.269999999999996</v>
      </c>
      <c r="Q949" s="5">
        <f t="shared" si="93"/>
        <v>0</v>
      </c>
      <c r="R949" s="21">
        <f t="shared" si="94"/>
        <v>13.069999999999997</v>
      </c>
      <c r="S949"/>
    </row>
    <row r="950" spans="1:19" x14ac:dyDescent="0.25">
      <c r="A950" t="s">
        <v>4587</v>
      </c>
      <c r="B950" s="3" t="s">
        <v>1959</v>
      </c>
      <c r="C950" t="s">
        <v>1960</v>
      </c>
      <c r="D950" t="str">
        <f t="shared" si="95"/>
        <v>70% Virgin wool (organic),  30% Silk</v>
      </c>
      <c r="E950" t="str">
        <f t="shared" si="91"/>
        <v>black  (9 )</v>
      </c>
      <c r="F950" s="1">
        <v>9</v>
      </c>
      <c r="G950" s="1" t="s">
        <v>33</v>
      </c>
      <c r="H950" s="3" t="s">
        <v>4511</v>
      </c>
      <c r="I950" s="2">
        <v>4046304235119</v>
      </c>
      <c r="J950" s="21">
        <v>20.149999999999999</v>
      </c>
      <c r="L950" s="63">
        <f t="shared" si="90"/>
        <v>48.35</v>
      </c>
      <c r="M950" t="s">
        <v>1590</v>
      </c>
      <c r="N950" t="s">
        <v>1591</v>
      </c>
      <c r="P950" s="16">
        <f t="shared" si="92"/>
        <v>33.844999999999999</v>
      </c>
      <c r="Q950" s="5">
        <f t="shared" si="93"/>
        <v>0</v>
      </c>
      <c r="R950" s="21">
        <f t="shared" si="94"/>
        <v>13.695</v>
      </c>
      <c r="S950"/>
    </row>
    <row r="951" spans="1:19" x14ac:dyDescent="0.25">
      <c r="A951" t="s">
        <v>4587</v>
      </c>
      <c r="B951" s="3" t="s">
        <v>1961</v>
      </c>
      <c r="C951" t="s">
        <v>1962</v>
      </c>
      <c r="D951" t="str">
        <f t="shared" si="95"/>
        <v>70% Virgin wool (organic),  30% Silk</v>
      </c>
      <c r="E951" t="str">
        <f t="shared" si="91"/>
        <v>navy-blue  (33 )</v>
      </c>
      <c r="F951" s="1">
        <v>33</v>
      </c>
      <c r="G951" s="1" t="s">
        <v>1662</v>
      </c>
      <c r="H951" s="3" t="s">
        <v>4509</v>
      </c>
      <c r="I951" s="2">
        <v>4046304241837</v>
      </c>
      <c r="J951" s="21">
        <v>18.25</v>
      </c>
      <c r="L951" s="63">
        <f t="shared" si="90"/>
        <v>43.8</v>
      </c>
      <c r="M951" t="s">
        <v>1590</v>
      </c>
      <c r="N951" t="s">
        <v>1591</v>
      </c>
      <c r="P951" s="16">
        <f t="shared" si="92"/>
        <v>30.659999999999997</v>
      </c>
      <c r="Q951" s="5">
        <f t="shared" si="93"/>
        <v>0</v>
      </c>
      <c r="R951" s="21">
        <f t="shared" si="94"/>
        <v>12.409999999999997</v>
      </c>
      <c r="S951"/>
    </row>
    <row r="952" spans="1:19" x14ac:dyDescent="0.25">
      <c r="A952" t="s">
        <v>4587</v>
      </c>
      <c r="B952" s="3" t="s">
        <v>1963</v>
      </c>
      <c r="C952" t="s">
        <v>1964</v>
      </c>
      <c r="D952" t="str">
        <f t="shared" si="95"/>
        <v>70% Virgin wool (organic),  30% Silk</v>
      </c>
      <c r="E952" t="str">
        <f t="shared" si="91"/>
        <v>navy-blue  (33 )</v>
      </c>
      <c r="F952" s="1">
        <v>33</v>
      </c>
      <c r="G952" s="1" t="s">
        <v>1662</v>
      </c>
      <c r="H952" s="3" t="s">
        <v>4510</v>
      </c>
      <c r="I952" s="2">
        <v>4046304241844</v>
      </c>
      <c r="J952" s="21">
        <v>19.2</v>
      </c>
      <c r="L952" s="63">
        <f t="shared" si="90"/>
        <v>46.1</v>
      </c>
      <c r="M952" t="s">
        <v>1590</v>
      </c>
      <c r="N952" t="s">
        <v>1591</v>
      </c>
      <c r="P952" s="16">
        <f t="shared" si="92"/>
        <v>32.269999999999996</v>
      </c>
      <c r="Q952" s="5">
        <f t="shared" si="93"/>
        <v>0</v>
      </c>
      <c r="R952" s="21">
        <f t="shared" si="94"/>
        <v>13.069999999999997</v>
      </c>
      <c r="S952"/>
    </row>
    <row r="953" spans="1:19" x14ac:dyDescent="0.25">
      <c r="A953" t="s">
        <v>4587</v>
      </c>
      <c r="B953" s="3" t="s">
        <v>1965</v>
      </c>
      <c r="C953" t="s">
        <v>1966</v>
      </c>
      <c r="D953" t="str">
        <f t="shared" si="95"/>
        <v>70% Virgin wool (organic),  30% Silk</v>
      </c>
      <c r="E953" t="str">
        <f t="shared" si="91"/>
        <v>navy-blue  (33 )</v>
      </c>
      <c r="F953" s="1">
        <v>33</v>
      </c>
      <c r="G953" s="1" t="s">
        <v>1662</v>
      </c>
      <c r="H953" s="3" t="s">
        <v>4511</v>
      </c>
      <c r="I953" s="2">
        <v>4046304241851</v>
      </c>
      <c r="J953" s="21">
        <v>20.149999999999999</v>
      </c>
      <c r="L953" s="63">
        <f t="shared" si="90"/>
        <v>48.35</v>
      </c>
      <c r="M953" t="s">
        <v>1590</v>
      </c>
      <c r="N953" t="s">
        <v>1591</v>
      </c>
      <c r="P953" s="16">
        <f t="shared" si="92"/>
        <v>33.844999999999999</v>
      </c>
      <c r="Q953" s="5">
        <f t="shared" si="93"/>
        <v>0</v>
      </c>
      <c r="R953" s="21">
        <f t="shared" si="94"/>
        <v>13.695</v>
      </c>
      <c r="S953"/>
    </row>
    <row r="954" spans="1:19" x14ac:dyDescent="0.25">
      <c r="A954" t="s">
        <v>4586</v>
      </c>
      <c r="B954" s="3" t="s">
        <v>1967</v>
      </c>
      <c r="C954" t="s">
        <v>1968</v>
      </c>
      <c r="D954" t="str">
        <f t="shared" si="95"/>
        <v>70% Virgin wool (organic),  30% Silk</v>
      </c>
      <c r="E954" t="str">
        <f t="shared" si="91"/>
        <v>natural  (1 )</v>
      </c>
      <c r="F954" s="1">
        <v>1</v>
      </c>
      <c r="G954" s="1" t="s">
        <v>6</v>
      </c>
      <c r="H954" s="3" t="s">
        <v>4506</v>
      </c>
      <c r="I954" s="2">
        <v>4046304022320</v>
      </c>
      <c r="J954" s="21">
        <v>14.95</v>
      </c>
      <c r="L954" s="63">
        <f t="shared" si="90"/>
        <v>35.9</v>
      </c>
      <c r="M954" t="s">
        <v>1590</v>
      </c>
      <c r="N954" t="s">
        <v>1591</v>
      </c>
      <c r="P954" s="16">
        <f t="shared" si="92"/>
        <v>25.13</v>
      </c>
      <c r="Q954" s="5">
        <f t="shared" si="93"/>
        <v>0</v>
      </c>
      <c r="R954" s="21">
        <f t="shared" si="94"/>
        <v>10.18</v>
      </c>
      <c r="S954"/>
    </row>
    <row r="955" spans="1:19" x14ac:dyDescent="0.25">
      <c r="A955" t="s">
        <v>4586</v>
      </c>
      <c r="B955" s="3" t="s">
        <v>1969</v>
      </c>
      <c r="C955" t="s">
        <v>1970</v>
      </c>
      <c r="D955" t="str">
        <f t="shared" si="95"/>
        <v>70% Virgin wool (organic),  30% Silk</v>
      </c>
      <c r="E955" t="str">
        <f t="shared" si="91"/>
        <v>natural  (1 )</v>
      </c>
      <c r="F955" s="1">
        <v>1</v>
      </c>
      <c r="G955" s="1" t="s">
        <v>6</v>
      </c>
      <c r="H955" s="3" t="s">
        <v>4507</v>
      </c>
      <c r="I955" s="2">
        <v>4046304022337</v>
      </c>
      <c r="J955" s="21">
        <v>15.9</v>
      </c>
      <c r="L955" s="63">
        <f t="shared" si="90"/>
        <v>38.15</v>
      </c>
      <c r="M955" t="s">
        <v>1590</v>
      </c>
      <c r="N955" t="s">
        <v>1591</v>
      </c>
      <c r="P955" s="16">
        <f t="shared" si="92"/>
        <v>26.704999999999998</v>
      </c>
      <c r="Q955" s="5">
        <f t="shared" si="93"/>
        <v>0</v>
      </c>
      <c r="R955" s="21">
        <f t="shared" si="94"/>
        <v>10.804999999999998</v>
      </c>
      <c r="S955"/>
    </row>
    <row r="956" spans="1:19" x14ac:dyDescent="0.25">
      <c r="A956" t="s">
        <v>4586</v>
      </c>
      <c r="B956" s="3" t="s">
        <v>1971</v>
      </c>
      <c r="C956" t="s">
        <v>1972</v>
      </c>
      <c r="D956" t="str">
        <f t="shared" si="95"/>
        <v>70% Virgin wool (organic),  30% Silk</v>
      </c>
      <c r="E956" t="str">
        <f t="shared" si="91"/>
        <v>natural  (1 )</v>
      </c>
      <c r="F956" s="1">
        <v>1</v>
      </c>
      <c r="G956" s="1" t="s">
        <v>6</v>
      </c>
      <c r="H956" s="3" t="s">
        <v>4508</v>
      </c>
      <c r="I956" s="2">
        <v>4046304022344</v>
      </c>
      <c r="J956" s="21">
        <v>16.850000000000001</v>
      </c>
      <c r="L956" s="63">
        <f t="shared" si="90"/>
        <v>40.450000000000003</v>
      </c>
      <c r="M956" t="s">
        <v>1590</v>
      </c>
      <c r="N956" t="s">
        <v>1591</v>
      </c>
      <c r="P956" s="16">
        <f t="shared" si="92"/>
        <v>28.315000000000001</v>
      </c>
      <c r="Q956" s="5">
        <f t="shared" si="93"/>
        <v>0</v>
      </c>
      <c r="R956" s="21">
        <f t="shared" si="94"/>
        <v>11.465</v>
      </c>
      <c r="S956"/>
    </row>
    <row r="957" spans="1:19" x14ac:dyDescent="0.25">
      <c r="A957" t="s">
        <v>4586</v>
      </c>
      <c r="B957" s="3" t="s">
        <v>1973</v>
      </c>
      <c r="C957" t="s">
        <v>1974</v>
      </c>
      <c r="D957" t="str">
        <f t="shared" si="95"/>
        <v>70% Virgin wool (organic),  30% Silk</v>
      </c>
      <c r="E957" t="str">
        <f t="shared" si="91"/>
        <v>natural  (1 )</v>
      </c>
      <c r="F957" s="1">
        <v>1</v>
      </c>
      <c r="G957" s="1" t="s">
        <v>6</v>
      </c>
      <c r="H957" s="3" t="s">
        <v>4509</v>
      </c>
      <c r="I957" s="2">
        <v>4046304022351</v>
      </c>
      <c r="J957" s="21">
        <v>17.8</v>
      </c>
      <c r="L957" s="63">
        <f t="shared" si="90"/>
        <v>42.699999999999996</v>
      </c>
      <c r="M957" t="s">
        <v>1590</v>
      </c>
      <c r="N957" t="s">
        <v>1591</v>
      </c>
      <c r="P957" s="16">
        <f t="shared" si="92"/>
        <v>29.889999999999993</v>
      </c>
      <c r="Q957" s="5">
        <f t="shared" si="93"/>
        <v>0</v>
      </c>
      <c r="R957" s="21">
        <f t="shared" si="94"/>
        <v>12.089999999999993</v>
      </c>
      <c r="S957"/>
    </row>
    <row r="958" spans="1:19" x14ac:dyDescent="0.25">
      <c r="A958" t="s">
        <v>4586</v>
      </c>
      <c r="B958" s="3" t="s">
        <v>1975</v>
      </c>
      <c r="C958" t="s">
        <v>1976</v>
      </c>
      <c r="D958" t="str">
        <f t="shared" si="95"/>
        <v>70% Virgin wool (organic),  30% Silk</v>
      </c>
      <c r="E958" t="str">
        <f t="shared" si="91"/>
        <v>light grey mélange  (91 )</v>
      </c>
      <c r="F958" s="1">
        <v>91</v>
      </c>
      <c r="G958" s="1" t="s">
        <v>523</v>
      </c>
      <c r="H958" s="3" t="s">
        <v>4506</v>
      </c>
      <c r="I958" s="2">
        <v>4046304190784</v>
      </c>
      <c r="J958" s="21">
        <v>15.9</v>
      </c>
      <c r="L958" s="63">
        <f t="shared" si="90"/>
        <v>38.15</v>
      </c>
      <c r="M958" t="s">
        <v>1590</v>
      </c>
      <c r="N958" t="s">
        <v>1591</v>
      </c>
      <c r="P958" s="16">
        <f t="shared" si="92"/>
        <v>26.704999999999998</v>
      </c>
      <c r="Q958" s="5">
        <f t="shared" si="93"/>
        <v>0</v>
      </c>
      <c r="R958" s="21">
        <f t="shared" si="94"/>
        <v>10.804999999999998</v>
      </c>
      <c r="S958"/>
    </row>
    <row r="959" spans="1:19" x14ac:dyDescent="0.25">
      <c r="A959" t="s">
        <v>4586</v>
      </c>
      <c r="B959" s="3" t="s">
        <v>1977</v>
      </c>
      <c r="C959" t="s">
        <v>1978</v>
      </c>
      <c r="D959" t="str">
        <f t="shared" si="95"/>
        <v>70% Virgin wool (organic),  30% Silk</v>
      </c>
      <c r="E959" t="str">
        <f t="shared" si="91"/>
        <v>light grey mélange  (91 )</v>
      </c>
      <c r="F959" s="1">
        <v>91</v>
      </c>
      <c r="G959" s="1" t="s">
        <v>523</v>
      </c>
      <c r="H959" s="3" t="s">
        <v>4507</v>
      </c>
      <c r="I959" s="2">
        <v>4046304190791</v>
      </c>
      <c r="J959" s="21">
        <v>16.899999999999999</v>
      </c>
      <c r="L959" s="63">
        <f t="shared" si="90"/>
        <v>40.550000000000004</v>
      </c>
      <c r="M959" t="s">
        <v>1590</v>
      </c>
      <c r="N959" t="s">
        <v>1591</v>
      </c>
      <c r="P959" s="16">
        <f t="shared" si="92"/>
        <v>28.385000000000002</v>
      </c>
      <c r="Q959" s="5">
        <f t="shared" si="93"/>
        <v>0</v>
      </c>
      <c r="R959" s="21">
        <f t="shared" si="94"/>
        <v>11.485000000000003</v>
      </c>
      <c r="S959"/>
    </row>
    <row r="960" spans="1:19" x14ac:dyDescent="0.25">
      <c r="A960" t="s">
        <v>4586</v>
      </c>
      <c r="B960" s="3" t="s">
        <v>1979</v>
      </c>
      <c r="C960" t="s">
        <v>1980</v>
      </c>
      <c r="D960" t="str">
        <f t="shared" si="95"/>
        <v>70% Virgin wool (organic),  30% Silk</v>
      </c>
      <c r="E960" t="str">
        <f t="shared" si="91"/>
        <v>light grey mélange  (91 )</v>
      </c>
      <c r="F960" s="1">
        <v>91</v>
      </c>
      <c r="G960" s="1" t="s">
        <v>523</v>
      </c>
      <c r="H960" s="3" t="s">
        <v>4508</v>
      </c>
      <c r="I960" s="2">
        <v>4046304190807</v>
      </c>
      <c r="J960" s="21">
        <v>17.899999999999999</v>
      </c>
      <c r="L960" s="63">
        <f t="shared" si="90"/>
        <v>42.95</v>
      </c>
      <c r="M960" t="s">
        <v>1590</v>
      </c>
      <c r="N960" t="s">
        <v>1591</v>
      </c>
      <c r="P960" s="16">
        <f t="shared" si="92"/>
        <v>30.065000000000001</v>
      </c>
      <c r="Q960" s="5">
        <f t="shared" si="93"/>
        <v>0</v>
      </c>
      <c r="R960" s="21">
        <f t="shared" si="94"/>
        <v>12.165000000000003</v>
      </c>
      <c r="S960"/>
    </row>
    <row r="961" spans="1:19" x14ac:dyDescent="0.25">
      <c r="A961" t="s">
        <v>4586</v>
      </c>
      <c r="B961" s="3" t="s">
        <v>1981</v>
      </c>
      <c r="C961" t="s">
        <v>1982</v>
      </c>
      <c r="D961" t="str">
        <f t="shared" si="95"/>
        <v>70% Virgin wool (organic),  30% Silk</v>
      </c>
      <c r="E961" t="str">
        <f t="shared" si="91"/>
        <v>light grey mélange  (91 )</v>
      </c>
      <c r="F961" s="1">
        <v>91</v>
      </c>
      <c r="G961" s="1" t="s">
        <v>523</v>
      </c>
      <c r="H961" s="3" t="s">
        <v>4509</v>
      </c>
      <c r="I961" s="2">
        <v>4046304190814</v>
      </c>
      <c r="J961" s="21">
        <v>18.899999999999999</v>
      </c>
      <c r="L961" s="63">
        <f t="shared" si="90"/>
        <v>45.35</v>
      </c>
      <c r="M961" t="s">
        <v>1590</v>
      </c>
      <c r="N961" t="s">
        <v>1591</v>
      </c>
      <c r="P961" s="16">
        <f t="shared" si="92"/>
        <v>31.744999999999997</v>
      </c>
      <c r="Q961" s="5">
        <f t="shared" si="93"/>
        <v>0</v>
      </c>
      <c r="R961" s="21">
        <f t="shared" si="94"/>
        <v>12.844999999999999</v>
      </c>
      <c r="S961"/>
    </row>
    <row r="962" spans="1:19" x14ac:dyDescent="0.25">
      <c r="A962" t="s">
        <v>4586</v>
      </c>
      <c r="B962" s="3" t="s">
        <v>1983</v>
      </c>
      <c r="C962" t="s">
        <v>1984</v>
      </c>
      <c r="D962" t="str">
        <f t="shared" si="95"/>
        <v>70% Virgin wool (organic),  30% Silk</v>
      </c>
      <c r="E962" t="str">
        <f t="shared" si="91"/>
        <v>black  (9 )</v>
      </c>
      <c r="F962" s="1">
        <v>9</v>
      </c>
      <c r="G962" s="1" t="s">
        <v>33</v>
      </c>
      <c r="H962" s="3" t="s">
        <v>4506</v>
      </c>
      <c r="I962" s="2">
        <v>4046304022368</v>
      </c>
      <c r="J962" s="21">
        <v>15.9</v>
      </c>
      <c r="L962" s="63">
        <f t="shared" si="90"/>
        <v>38.15</v>
      </c>
      <c r="M962" t="s">
        <v>1590</v>
      </c>
      <c r="N962" t="s">
        <v>1591</v>
      </c>
      <c r="P962" s="16">
        <f t="shared" si="92"/>
        <v>26.704999999999998</v>
      </c>
      <c r="Q962" s="5">
        <f t="shared" si="93"/>
        <v>0</v>
      </c>
      <c r="R962" s="21">
        <f t="shared" si="94"/>
        <v>10.804999999999998</v>
      </c>
      <c r="S962"/>
    </row>
    <row r="963" spans="1:19" x14ac:dyDescent="0.25">
      <c r="A963" t="s">
        <v>4586</v>
      </c>
      <c r="B963" s="3" t="s">
        <v>1985</v>
      </c>
      <c r="C963" t="s">
        <v>1986</v>
      </c>
      <c r="D963" t="str">
        <f t="shared" si="95"/>
        <v>70% Virgin wool (organic),  30% Silk</v>
      </c>
      <c r="E963" t="str">
        <f t="shared" si="91"/>
        <v>black  (9 )</v>
      </c>
      <c r="F963" s="1">
        <v>9</v>
      </c>
      <c r="G963" s="1" t="s">
        <v>33</v>
      </c>
      <c r="H963" s="3" t="s">
        <v>4507</v>
      </c>
      <c r="I963" s="2">
        <v>4046304017340</v>
      </c>
      <c r="J963" s="21">
        <v>16.899999999999999</v>
      </c>
      <c r="L963" s="63">
        <f t="shared" si="90"/>
        <v>40.550000000000004</v>
      </c>
      <c r="M963" t="s">
        <v>1590</v>
      </c>
      <c r="N963" t="s">
        <v>1591</v>
      </c>
      <c r="P963" s="16">
        <f t="shared" si="92"/>
        <v>28.385000000000002</v>
      </c>
      <c r="Q963" s="5">
        <f t="shared" si="93"/>
        <v>0</v>
      </c>
      <c r="R963" s="21">
        <f t="shared" si="94"/>
        <v>11.485000000000003</v>
      </c>
      <c r="S963"/>
    </row>
    <row r="964" spans="1:19" x14ac:dyDescent="0.25">
      <c r="A964" t="s">
        <v>4586</v>
      </c>
      <c r="B964" s="3" t="s">
        <v>1987</v>
      </c>
      <c r="C964" t="s">
        <v>1988</v>
      </c>
      <c r="D964" t="str">
        <f t="shared" si="95"/>
        <v>70% Virgin wool (organic),  30% Silk</v>
      </c>
      <c r="E964" t="str">
        <f t="shared" si="91"/>
        <v>black  (9 )</v>
      </c>
      <c r="F964" s="1">
        <v>9</v>
      </c>
      <c r="G964" s="1" t="s">
        <v>33</v>
      </c>
      <c r="H964" s="3" t="s">
        <v>4508</v>
      </c>
      <c r="I964" s="2">
        <v>4046304017357</v>
      </c>
      <c r="J964" s="21">
        <v>17.899999999999999</v>
      </c>
      <c r="L964" s="63">
        <f t="shared" si="90"/>
        <v>42.95</v>
      </c>
      <c r="M964" t="s">
        <v>1590</v>
      </c>
      <c r="N964" t="s">
        <v>1591</v>
      </c>
      <c r="P964" s="16">
        <f t="shared" si="92"/>
        <v>30.065000000000001</v>
      </c>
      <c r="Q964" s="5">
        <f t="shared" si="93"/>
        <v>0</v>
      </c>
      <c r="R964" s="21">
        <f t="shared" si="94"/>
        <v>12.165000000000003</v>
      </c>
      <c r="S964"/>
    </row>
    <row r="965" spans="1:19" x14ac:dyDescent="0.25">
      <c r="A965" t="s">
        <v>4586</v>
      </c>
      <c r="B965" s="3" t="s">
        <v>1989</v>
      </c>
      <c r="C965" t="s">
        <v>1990</v>
      </c>
      <c r="D965" t="str">
        <f t="shared" si="95"/>
        <v>70% Virgin wool (organic),  30% Silk</v>
      </c>
      <c r="E965" t="str">
        <f t="shared" si="91"/>
        <v>black  (9 )</v>
      </c>
      <c r="F965" s="1">
        <v>9</v>
      </c>
      <c r="G965" s="1" t="s">
        <v>33</v>
      </c>
      <c r="H965" s="3" t="s">
        <v>4509</v>
      </c>
      <c r="I965" s="2">
        <v>4046304017364</v>
      </c>
      <c r="J965" s="21">
        <v>18.899999999999999</v>
      </c>
      <c r="L965" s="63">
        <f t="shared" ref="L965:L1028" si="96">ROUND((J965*2.4)/50,3)*50</f>
        <v>45.35</v>
      </c>
      <c r="M965" t="s">
        <v>1590</v>
      </c>
      <c r="N965" t="s">
        <v>1591</v>
      </c>
      <c r="P965" s="16">
        <f t="shared" si="92"/>
        <v>31.744999999999997</v>
      </c>
      <c r="Q965" s="5">
        <f t="shared" si="93"/>
        <v>0</v>
      </c>
      <c r="R965" s="21">
        <f t="shared" si="94"/>
        <v>12.844999999999999</v>
      </c>
      <c r="S965"/>
    </row>
    <row r="966" spans="1:19" x14ac:dyDescent="0.25">
      <c r="A966" t="s">
        <v>4586</v>
      </c>
      <c r="B966" s="3" t="s">
        <v>1991</v>
      </c>
      <c r="C966" t="s">
        <v>1992</v>
      </c>
      <c r="D966" t="str">
        <f t="shared" si="95"/>
        <v>70% Virgin wool (organic),  30% Silk</v>
      </c>
      <c r="E966" t="str">
        <f t="shared" ref="E966:E1029" si="97">G966&amp;" "&amp;" (" &amp;F966&amp;" )"</f>
        <v>navy-blue  (33 )</v>
      </c>
      <c r="F966" s="1">
        <v>33</v>
      </c>
      <c r="G966" s="1" t="s">
        <v>1662</v>
      </c>
      <c r="H966" s="3" t="s">
        <v>4506</v>
      </c>
      <c r="I966" s="2">
        <v>4046304241868</v>
      </c>
      <c r="J966" s="21">
        <v>15.9</v>
      </c>
      <c r="L966" s="63">
        <f t="shared" si="96"/>
        <v>38.15</v>
      </c>
      <c r="M966" t="s">
        <v>1590</v>
      </c>
      <c r="N966" t="s">
        <v>1591</v>
      </c>
      <c r="P966" s="16">
        <f t="shared" ref="P966:P1029" si="98">L966*(1-$P$4)</f>
        <v>26.704999999999998</v>
      </c>
      <c r="Q966" s="5">
        <f t="shared" ref="Q966:Q1029" si="99">K966*P966</f>
        <v>0</v>
      </c>
      <c r="R966" s="21">
        <f t="shared" ref="R966:R1029" si="100">P966-J966</f>
        <v>10.804999999999998</v>
      </c>
      <c r="S966"/>
    </row>
    <row r="967" spans="1:19" x14ac:dyDescent="0.25">
      <c r="A967" t="s">
        <v>4586</v>
      </c>
      <c r="B967" s="3" t="s">
        <v>1993</v>
      </c>
      <c r="C967" t="s">
        <v>1994</v>
      </c>
      <c r="D967" t="str">
        <f t="shared" si="95"/>
        <v>70% Virgin wool (organic),  30% Silk</v>
      </c>
      <c r="E967" t="str">
        <f t="shared" si="97"/>
        <v>navy-blue  (33 )</v>
      </c>
      <c r="F967" s="1">
        <v>33</v>
      </c>
      <c r="G967" s="1" t="s">
        <v>1662</v>
      </c>
      <c r="H967" s="3" t="s">
        <v>4507</v>
      </c>
      <c r="I967" s="2">
        <v>4046304241875</v>
      </c>
      <c r="J967" s="21">
        <v>16.899999999999999</v>
      </c>
      <c r="L967" s="63">
        <f t="shared" si="96"/>
        <v>40.550000000000004</v>
      </c>
      <c r="M967" t="s">
        <v>1590</v>
      </c>
      <c r="N967" t="s">
        <v>1591</v>
      </c>
      <c r="P967" s="16">
        <f t="shared" si="98"/>
        <v>28.385000000000002</v>
      </c>
      <c r="Q967" s="5">
        <f t="shared" si="99"/>
        <v>0</v>
      </c>
      <c r="R967" s="21">
        <f t="shared" si="100"/>
        <v>11.485000000000003</v>
      </c>
      <c r="S967"/>
    </row>
    <row r="968" spans="1:19" x14ac:dyDescent="0.25">
      <c r="A968" t="s">
        <v>4586</v>
      </c>
      <c r="B968" s="3" t="s">
        <v>1995</v>
      </c>
      <c r="C968" t="s">
        <v>1996</v>
      </c>
      <c r="D968" t="str">
        <f t="shared" si="95"/>
        <v>70% Virgin wool (organic),  30% Silk</v>
      </c>
      <c r="E968" t="str">
        <f t="shared" si="97"/>
        <v>navy-blue  (33 )</v>
      </c>
      <c r="F968" s="1">
        <v>33</v>
      </c>
      <c r="G968" s="1" t="s">
        <v>1662</v>
      </c>
      <c r="H968" s="3" t="s">
        <v>4508</v>
      </c>
      <c r="I968" s="2">
        <v>4046304241882</v>
      </c>
      <c r="J968" s="21">
        <v>17.899999999999999</v>
      </c>
      <c r="L968" s="63">
        <f t="shared" si="96"/>
        <v>42.95</v>
      </c>
      <c r="M968" t="s">
        <v>1590</v>
      </c>
      <c r="N968" t="s">
        <v>1591</v>
      </c>
      <c r="P968" s="16">
        <f t="shared" si="98"/>
        <v>30.065000000000001</v>
      </c>
      <c r="Q968" s="5">
        <f t="shared" si="99"/>
        <v>0</v>
      </c>
      <c r="R968" s="21">
        <f t="shared" si="100"/>
        <v>12.165000000000003</v>
      </c>
      <c r="S968"/>
    </row>
    <row r="969" spans="1:19" x14ac:dyDescent="0.25">
      <c r="A969" t="s">
        <v>4586</v>
      </c>
      <c r="B969" s="3" t="s">
        <v>1997</v>
      </c>
      <c r="C969" t="s">
        <v>1998</v>
      </c>
      <c r="D969" t="str">
        <f t="shared" si="95"/>
        <v>70% Virgin wool (organic),  30% Silk</v>
      </c>
      <c r="E969" t="str">
        <f t="shared" si="97"/>
        <v>navy-blue  (33 )</v>
      </c>
      <c r="F969" s="1">
        <v>33</v>
      </c>
      <c r="G969" s="1" t="s">
        <v>1662</v>
      </c>
      <c r="H969" s="3" t="s">
        <v>4509</v>
      </c>
      <c r="I969" s="2">
        <v>4046304241899</v>
      </c>
      <c r="J969" s="21">
        <v>18.899999999999999</v>
      </c>
      <c r="L969" s="63">
        <f t="shared" si="96"/>
        <v>45.35</v>
      </c>
      <c r="M969" t="s">
        <v>1590</v>
      </c>
      <c r="N969" t="s">
        <v>1591</v>
      </c>
      <c r="P969" s="16">
        <f t="shared" si="98"/>
        <v>31.744999999999997</v>
      </c>
      <c r="Q969" s="5">
        <f t="shared" si="99"/>
        <v>0</v>
      </c>
      <c r="R969" s="21">
        <f t="shared" si="100"/>
        <v>12.844999999999999</v>
      </c>
      <c r="S969"/>
    </row>
    <row r="970" spans="1:19" x14ac:dyDescent="0.25">
      <c r="A970" t="s">
        <v>4586</v>
      </c>
      <c r="B970" s="3" t="s">
        <v>1999</v>
      </c>
      <c r="C970" t="s">
        <v>2000</v>
      </c>
      <c r="D970" t="str">
        <f t="shared" si="95"/>
        <v>70% Virgin wool (organic),  30% Silk</v>
      </c>
      <c r="E970" t="str">
        <f t="shared" si="97"/>
        <v>olive  (43E )</v>
      </c>
      <c r="F970" s="1" t="s">
        <v>1758</v>
      </c>
      <c r="G970" s="1" t="s">
        <v>1759</v>
      </c>
      <c r="H970" s="3" t="s">
        <v>4506</v>
      </c>
      <c r="I970" s="2">
        <v>4046304260470</v>
      </c>
      <c r="J970" s="21">
        <v>15.9</v>
      </c>
      <c r="L970" s="63">
        <f t="shared" si="96"/>
        <v>38.15</v>
      </c>
      <c r="M970" t="s">
        <v>1590</v>
      </c>
      <c r="N970" t="s">
        <v>1591</v>
      </c>
      <c r="P970" s="16">
        <f t="shared" si="98"/>
        <v>26.704999999999998</v>
      </c>
      <c r="Q970" s="5">
        <f t="shared" si="99"/>
        <v>0</v>
      </c>
      <c r="R970" s="21">
        <f t="shared" si="100"/>
        <v>10.804999999999998</v>
      </c>
      <c r="S970"/>
    </row>
    <row r="971" spans="1:19" x14ac:dyDescent="0.25">
      <c r="A971" t="s">
        <v>4586</v>
      </c>
      <c r="B971" s="3" t="s">
        <v>2001</v>
      </c>
      <c r="C971" t="s">
        <v>2002</v>
      </c>
      <c r="D971" t="str">
        <f t="shared" si="95"/>
        <v>70% Virgin wool (organic),  30% Silk</v>
      </c>
      <c r="E971" t="str">
        <f t="shared" si="97"/>
        <v>olive  (43E )</v>
      </c>
      <c r="F971" s="1" t="s">
        <v>1758</v>
      </c>
      <c r="G971" s="1" t="s">
        <v>1759</v>
      </c>
      <c r="H971" s="3" t="s">
        <v>4507</v>
      </c>
      <c r="I971" s="2">
        <v>4046304260487</v>
      </c>
      <c r="J971" s="21">
        <v>16.899999999999999</v>
      </c>
      <c r="L971" s="63">
        <f t="shared" si="96"/>
        <v>40.550000000000004</v>
      </c>
      <c r="M971" t="s">
        <v>1590</v>
      </c>
      <c r="N971" t="s">
        <v>1591</v>
      </c>
      <c r="P971" s="16">
        <f t="shared" si="98"/>
        <v>28.385000000000002</v>
      </c>
      <c r="Q971" s="5">
        <f t="shared" si="99"/>
        <v>0</v>
      </c>
      <c r="R971" s="21">
        <f t="shared" si="100"/>
        <v>11.485000000000003</v>
      </c>
      <c r="S971"/>
    </row>
    <row r="972" spans="1:19" x14ac:dyDescent="0.25">
      <c r="A972" t="s">
        <v>4586</v>
      </c>
      <c r="B972" s="3" t="s">
        <v>2003</v>
      </c>
      <c r="C972" t="s">
        <v>2004</v>
      </c>
      <c r="D972" t="str">
        <f t="shared" si="95"/>
        <v>70% Virgin wool (organic),  30% Silk</v>
      </c>
      <c r="E972" t="str">
        <f t="shared" si="97"/>
        <v>olive  (43E )</v>
      </c>
      <c r="F972" s="1" t="s">
        <v>1758</v>
      </c>
      <c r="G972" s="1" t="s">
        <v>1759</v>
      </c>
      <c r="H972" s="3" t="s">
        <v>4508</v>
      </c>
      <c r="I972" s="2">
        <v>4046304260494</v>
      </c>
      <c r="J972" s="21">
        <v>17.899999999999999</v>
      </c>
      <c r="L972" s="63">
        <f t="shared" si="96"/>
        <v>42.95</v>
      </c>
      <c r="M972" t="s">
        <v>1590</v>
      </c>
      <c r="N972" t="s">
        <v>1591</v>
      </c>
      <c r="P972" s="16">
        <f t="shared" si="98"/>
        <v>30.065000000000001</v>
      </c>
      <c r="Q972" s="5">
        <f t="shared" si="99"/>
        <v>0</v>
      </c>
      <c r="R972" s="21">
        <f t="shared" si="100"/>
        <v>12.165000000000003</v>
      </c>
      <c r="S972"/>
    </row>
    <row r="973" spans="1:19" x14ac:dyDescent="0.25">
      <c r="A973" t="s">
        <v>4586</v>
      </c>
      <c r="B973" s="3" t="s">
        <v>2005</v>
      </c>
      <c r="C973" t="s">
        <v>2006</v>
      </c>
      <c r="D973" t="str">
        <f t="shared" si="95"/>
        <v>70% Virgin wool (organic),  30% Silk</v>
      </c>
      <c r="E973" t="str">
        <f t="shared" si="97"/>
        <v>olive  (43E )</v>
      </c>
      <c r="F973" s="1" t="s">
        <v>1758</v>
      </c>
      <c r="G973" s="1" t="s">
        <v>1759</v>
      </c>
      <c r="H973" s="3" t="s">
        <v>4509</v>
      </c>
      <c r="I973" s="2">
        <v>4046304260500</v>
      </c>
      <c r="J973" s="21">
        <v>18.899999999999999</v>
      </c>
      <c r="L973" s="63">
        <f t="shared" si="96"/>
        <v>45.35</v>
      </c>
      <c r="M973" t="s">
        <v>1590</v>
      </c>
      <c r="N973" t="s">
        <v>1591</v>
      </c>
      <c r="P973" s="16">
        <f t="shared" si="98"/>
        <v>31.744999999999997</v>
      </c>
      <c r="Q973" s="5">
        <f t="shared" si="99"/>
        <v>0</v>
      </c>
      <c r="R973" s="21">
        <f t="shared" si="100"/>
        <v>12.844999999999999</v>
      </c>
      <c r="S973"/>
    </row>
    <row r="974" spans="1:19" x14ac:dyDescent="0.25">
      <c r="A974" t="s">
        <v>4586</v>
      </c>
      <c r="B974" s="3" t="s">
        <v>2007</v>
      </c>
      <c r="C974" t="s">
        <v>2008</v>
      </c>
      <c r="D974" t="str">
        <f t="shared" si="95"/>
        <v>70% Virgin wool (organic),  30% Silk</v>
      </c>
      <c r="E974" t="str">
        <f t="shared" si="97"/>
        <v>copper  (52E )</v>
      </c>
      <c r="F974" s="1" t="s">
        <v>1768</v>
      </c>
      <c r="G974" s="1" t="s">
        <v>1769</v>
      </c>
      <c r="H974" s="3" t="s">
        <v>4506</v>
      </c>
      <c r="I974" s="2">
        <v>4046304260517</v>
      </c>
      <c r="J974" s="21">
        <v>15.9</v>
      </c>
      <c r="L974" s="63">
        <f t="shared" si="96"/>
        <v>38.15</v>
      </c>
      <c r="M974" t="s">
        <v>1590</v>
      </c>
      <c r="N974" t="s">
        <v>1591</v>
      </c>
      <c r="P974" s="16">
        <f t="shared" si="98"/>
        <v>26.704999999999998</v>
      </c>
      <c r="Q974" s="5">
        <f t="shared" si="99"/>
        <v>0</v>
      </c>
      <c r="R974" s="21">
        <f t="shared" si="100"/>
        <v>10.804999999999998</v>
      </c>
      <c r="S974"/>
    </row>
    <row r="975" spans="1:19" x14ac:dyDescent="0.25">
      <c r="A975" t="s">
        <v>4586</v>
      </c>
      <c r="B975" s="3" t="s">
        <v>2009</v>
      </c>
      <c r="C975" t="s">
        <v>2010</v>
      </c>
      <c r="D975" t="str">
        <f t="shared" si="95"/>
        <v>70% Virgin wool (organic),  30% Silk</v>
      </c>
      <c r="E975" t="str">
        <f t="shared" si="97"/>
        <v>copper  (52E )</v>
      </c>
      <c r="F975" s="1" t="s">
        <v>1768</v>
      </c>
      <c r="G975" s="1" t="s">
        <v>1769</v>
      </c>
      <c r="H975" s="3" t="s">
        <v>4507</v>
      </c>
      <c r="I975" s="2">
        <v>4046304260524</v>
      </c>
      <c r="J975" s="21">
        <v>16.899999999999999</v>
      </c>
      <c r="L975" s="63">
        <f t="shared" si="96"/>
        <v>40.550000000000004</v>
      </c>
      <c r="M975" t="s">
        <v>1590</v>
      </c>
      <c r="N975" t="s">
        <v>1591</v>
      </c>
      <c r="P975" s="16">
        <f t="shared" si="98"/>
        <v>28.385000000000002</v>
      </c>
      <c r="Q975" s="5">
        <f t="shared" si="99"/>
        <v>0</v>
      </c>
      <c r="R975" s="21">
        <f t="shared" si="100"/>
        <v>11.485000000000003</v>
      </c>
      <c r="S975"/>
    </row>
    <row r="976" spans="1:19" x14ac:dyDescent="0.25">
      <c r="A976" t="s">
        <v>4586</v>
      </c>
      <c r="B976" s="3" t="s">
        <v>2011</v>
      </c>
      <c r="C976" t="s">
        <v>2012</v>
      </c>
      <c r="D976" t="str">
        <f t="shared" si="95"/>
        <v>70% Virgin wool (organic),  30% Silk</v>
      </c>
      <c r="E976" t="str">
        <f t="shared" si="97"/>
        <v>copper  (52E )</v>
      </c>
      <c r="F976" s="1" t="s">
        <v>1768</v>
      </c>
      <c r="G976" s="1" t="s">
        <v>1769</v>
      </c>
      <c r="H976" s="3" t="s">
        <v>4508</v>
      </c>
      <c r="I976" s="2">
        <v>4046304260531</v>
      </c>
      <c r="J976" s="21">
        <v>17.899999999999999</v>
      </c>
      <c r="L976" s="63">
        <f t="shared" si="96"/>
        <v>42.95</v>
      </c>
      <c r="M976" t="s">
        <v>1590</v>
      </c>
      <c r="N976" t="s">
        <v>1591</v>
      </c>
      <c r="P976" s="16">
        <f t="shared" si="98"/>
        <v>30.065000000000001</v>
      </c>
      <c r="Q976" s="5">
        <f t="shared" si="99"/>
        <v>0</v>
      </c>
      <c r="R976" s="21">
        <f t="shared" si="100"/>
        <v>12.165000000000003</v>
      </c>
      <c r="S976"/>
    </row>
    <row r="977" spans="1:19" x14ac:dyDescent="0.25">
      <c r="A977" t="s">
        <v>4586</v>
      </c>
      <c r="B977" s="3" t="s">
        <v>2013</v>
      </c>
      <c r="C977" t="s">
        <v>2014</v>
      </c>
      <c r="D977" t="str">
        <f t="shared" si="95"/>
        <v>70% Virgin wool (organic),  30% Silk</v>
      </c>
      <c r="E977" t="str">
        <f t="shared" si="97"/>
        <v>copper  (52E )</v>
      </c>
      <c r="F977" s="1" t="s">
        <v>1768</v>
      </c>
      <c r="G977" s="1" t="s">
        <v>1769</v>
      </c>
      <c r="H977" s="3" t="s">
        <v>4509</v>
      </c>
      <c r="I977" s="2">
        <v>4046304260548</v>
      </c>
      <c r="J977" s="21">
        <v>18.899999999999999</v>
      </c>
      <c r="L977" s="63">
        <f t="shared" si="96"/>
        <v>45.35</v>
      </c>
      <c r="M977" t="s">
        <v>1590</v>
      </c>
      <c r="N977" t="s">
        <v>1591</v>
      </c>
      <c r="P977" s="16">
        <f t="shared" si="98"/>
        <v>31.744999999999997</v>
      </c>
      <c r="Q977" s="5">
        <f t="shared" si="99"/>
        <v>0</v>
      </c>
      <c r="R977" s="21">
        <f t="shared" si="100"/>
        <v>12.844999999999999</v>
      </c>
      <c r="S977"/>
    </row>
    <row r="978" spans="1:19" x14ac:dyDescent="0.25">
      <c r="A978" t="s">
        <v>4586</v>
      </c>
      <c r="B978" s="3" t="s">
        <v>2015</v>
      </c>
      <c r="C978" t="s">
        <v>2016</v>
      </c>
      <c r="D978" t="str">
        <f t="shared" si="95"/>
        <v>70% Virgin wool (organic),  30% Silk</v>
      </c>
      <c r="E978" t="str">
        <f t="shared" si="97"/>
        <v>mallow  (66E )</v>
      </c>
      <c r="F978" s="1" t="s">
        <v>1699</v>
      </c>
      <c r="G978" s="1" t="s">
        <v>1700</v>
      </c>
      <c r="H978" s="3" t="s">
        <v>4506</v>
      </c>
      <c r="I978" s="2">
        <v>4046304207536</v>
      </c>
      <c r="J978" s="21">
        <v>15.9</v>
      </c>
      <c r="L978" s="63">
        <f t="shared" si="96"/>
        <v>38.15</v>
      </c>
      <c r="M978" t="s">
        <v>1590</v>
      </c>
      <c r="N978" t="s">
        <v>1591</v>
      </c>
      <c r="P978" s="16">
        <f t="shared" si="98"/>
        <v>26.704999999999998</v>
      </c>
      <c r="Q978" s="5">
        <f t="shared" si="99"/>
        <v>0</v>
      </c>
      <c r="R978" s="21">
        <f t="shared" si="100"/>
        <v>10.804999999999998</v>
      </c>
      <c r="S978"/>
    </row>
    <row r="979" spans="1:19" x14ac:dyDescent="0.25">
      <c r="A979" t="s">
        <v>4586</v>
      </c>
      <c r="B979" s="3" t="s">
        <v>2017</v>
      </c>
      <c r="C979" t="s">
        <v>2018</v>
      </c>
      <c r="D979" t="str">
        <f t="shared" si="95"/>
        <v>70% Virgin wool (organic),  30% Silk</v>
      </c>
      <c r="E979" t="str">
        <f t="shared" si="97"/>
        <v>mallow  (66E )</v>
      </c>
      <c r="F979" s="1" t="s">
        <v>1699</v>
      </c>
      <c r="G979" s="1" t="s">
        <v>1700</v>
      </c>
      <c r="H979" s="3" t="s">
        <v>4507</v>
      </c>
      <c r="I979" s="2">
        <v>4046304207543</v>
      </c>
      <c r="J979" s="21">
        <v>16.899999999999999</v>
      </c>
      <c r="L979" s="63">
        <f t="shared" si="96"/>
        <v>40.550000000000004</v>
      </c>
      <c r="M979" t="s">
        <v>1590</v>
      </c>
      <c r="N979" t="s">
        <v>1591</v>
      </c>
      <c r="P979" s="16">
        <f t="shared" si="98"/>
        <v>28.385000000000002</v>
      </c>
      <c r="Q979" s="5">
        <f t="shared" si="99"/>
        <v>0</v>
      </c>
      <c r="R979" s="21">
        <f t="shared" si="100"/>
        <v>11.485000000000003</v>
      </c>
      <c r="S979"/>
    </row>
    <row r="980" spans="1:19" x14ac:dyDescent="0.25">
      <c r="A980" t="s">
        <v>4586</v>
      </c>
      <c r="B980" s="3" t="s">
        <v>2019</v>
      </c>
      <c r="C980" t="s">
        <v>2020</v>
      </c>
      <c r="D980" t="str">
        <f t="shared" si="95"/>
        <v>70% Virgin wool (organic),  30% Silk</v>
      </c>
      <c r="E980" t="str">
        <f t="shared" si="97"/>
        <v>mallow  (66E )</v>
      </c>
      <c r="F980" s="1" t="s">
        <v>1699</v>
      </c>
      <c r="G980" s="1" t="s">
        <v>1700</v>
      </c>
      <c r="H980" s="3" t="s">
        <v>4508</v>
      </c>
      <c r="I980" s="2">
        <v>4046304207550</v>
      </c>
      <c r="J980" s="21">
        <v>17.899999999999999</v>
      </c>
      <c r="L980" s="63">
        <f t="shared" si="96"/>
        <v>42.95</v>
      </c>
      <c r="M980" t="s">
        <v>1590</v>
      </c>
      <c r="N980" t="s">
        <v>1591</v>
      </c>
      <c r="P980" s="16">
        <f t="shared" si="98"/>
        <v>30.065000000000001</v>
      </c>
      <c r="Q980" s="5">
        <f t="shared" si="99"/>
        <v>0</v>
      </c>
      <c r="R980" s="21">
        <f t="shared" si="100"/>
        <v>12.165000000000003</v>
      </c>
      <c r="S980"/>
    </row>
    <row r="981" spans="1:19" x14ac:dyDescent="0.25">
      <c r="A981" t="s">
        <v>4586</v>
      </c>
      <c r="B981" s="3" t="s">
        <v>2021</v>
      </c>
      <c r="C981" t="s">
        <v>2022</v>
      </c>
      <c r="D981" t="str">
        <f t="shared" si="95"/>
        <v>70% Virgin wool (organic),  30% Silk</v>
      </c>
      <c r="E981" t="str">
        <f t="shared" si="97"/>
        <v>mallow  (66E )</v>
      </c>
      <c r="F981" s="1" t="s">
        <v>1699</v>
      </c>
      <c r="G981" s="1" t="s">
        <v>1700</v>
      </c>
      <c r="H981" s="3" t="s">
        <v>4509</v>
      </c>
      <c r="I981" s="2">
        <v>4046304207567</v>
      </c>
      <c r="J981" s="21">
        <v>18.899999999999999</v>
      </c>
      <c r="L981" s="63">
        <f t="shared" si="96"/>
        <v>45.35</v>
      </c>
      <c r="M981" t="s">
        <v>1590</v>
      </c>
      <c r="N981" t="s">
        <v>1591</v>
      </c>
      <c r="P981" s="16">
        <f t="shared" si="98"/>
        <v>31.744999999999997</v>
      </c>
      <c r="Q981" s="5">
        <f t="shared" si="99"/>
        <v>0</v>
      </c>
      <c r="R981" s="21">
        <f t="shared" si="100"/>
        <v>12.844999999999999</v>
      </c>
      <c r="S981"/>
    </row>
    <row r="982" spans="1:19" x14ac:dyDescent="0.25">
      <c r="A982" t="s">
        <v>4586</v>
      </c>
      <c r="B982" s="3" t="s">
        <v>2023</v>
      </c>
      <c r="C982" t="s">
        <v>2024</v>
      </c>
      <c r="D982" t="str">
        <f t="shared" si="95"/>
        <v>70% Virgin wool (organic),  30% Silk</v>
      </c>
      <c r="E982" t="str">
        <f t="shared" si="97"/>
        <v>walnut  (75 )</v>
      </c>
      <c r="F982" s="1">
        <v>75</v>
      </c>
      <c r="G982" s="1" t="s">
        <v>1709</v>
      </c>
      <c r="H982" s="3" t="s">
        <v>4506</v>
      </c>
      <c r="I982" s="2">
        <v>4046304157411</v>
      </c>
      <c r="J982" s="21">
        <v>15.9</v>
      </c>
      <c r="L982" s="63">
        <f t="shared" si="96"/>
        <v>38.15</v>
      </c>
      <c r="M982" t="s">
        <v>1590</v>
      </c>
      <c r="N982" t="s">
        <v>1591</v>
      </c>
      <c r="P982" s="16">
        <f t="shared" si="98"/>
        <v>26.704999999999998</v>
      </c>
      <c r="Q982" s="5">
        <f t="shared" si="99"/>
        <v>0</v>
      </c>
      <c r="R982" s="21">
        <f t="shared" si="100"/>
        <v>10.804999999999998</v>
      </c>
      <c r="S982"/>
    </row>
    <row r="983" spans="1:19" x14ac:dyDescent="0.25">
      <c r="A983" t="s">
        <v>4586</v>
      </c>
      <c r="B983" s="3" t="s">
        <v>2025</v>
      </c>
      <c r="C983" t="s">
        <v>2026</v>
      </c>
      <c r="D983" t="str">
        <f t="shared" si="95"/>
        <v>70% Virgin wool (organic),  30% Silk</v>
      </c>
      <c r="E983" t="str">
        <f t="shared" si="97"/>
        <v>walnut  (75 )</v>
      </c>
      <c r="F983" s="1">
        <v>75</v>
      </c>
      <c r="G983" s="1" t="s">
        <v>1709</v>
      </c>
      <c r="H983" s="3" t="s">
        <v>4507</v>
      </c>
      <c r="I983" s="2">
        <v>4046304157428</v>
      </c>
      <c r="J983" s="21">
        <v>16.899999999999999</v>
      </c>
      <c r="L983" s="63">
        <f t="shared" si="96"/>
        <v>40.550000000000004</v>
      </c>
      <c r="M983" t="s">
        <v>1590</v>
      </c>
      <c r="N983" t="s">
        <v>1591</v>
      </c>
      <c r="P983" s="16">
        <f t="shared" si="98"/>
        <v>28.385000000000002</v>
      </c>
      <c r="Q983" s="5">
        <f t="shared" si="99"/>
        <v>0</v>
      </c>
      <c r="R983" s="21">
        <f t="shared" si="100"/>
        <v>11.485000000000003</v>
      </c>
      <c r="S983"/>
    </row>
    <row r="984" spans="1:19" x14ac:dyDescent="0.25">
      <c r="A984" t="s">
        <v>4586</v>
      </c>
      <c r="B984" s="3" t="s">
        <v>2027</v>
      </c>
      <c r="C984" t="s">
        <v>2028</v>
      </c>
      <c r="D984" t="str">
        <f t="shared" si="95"/>
        <v>70% Virgin wool (organic),  30% Silk</v>
      </c>
      <c r="E984" t="str">
        <f t="shared" si="97"/>
        <v>walnut  (75 )</v>
      </c>
      <c r="F984" s="1">
        <v>75</v>
      </c>
      <c r="G984" s="1" t="s">
        <v>1709</v>
      </c>
      <c r="H984" s="3" t="s">
        <v>4508</v>
      </c>
      <c r="I984" s="2">
        <v>4046304157435</v>
      </c>
      <c r="J984" s="21">
        <v>17.899999999999999</v>
      </c>
      <c r="L984" s="63">
        <f t="shared" si="96"/>
        <v>42.95</v>
      </c>
      <c r="M984" t="s">
        <v>1590</v>
      </c>
      <c r="N984" t="s">
        <v>1591</v>
      </c>
      <c r="P984" s="16">
        <f t="shared" si="98"/>
        <v>30.065000000000001</v>
      </c>
      <c r="Q984" s="5">
        <f t="shared" si="99"/>
        <v>0</v>
      </c>
      <c r="R984" s="21">
        <f t="shared" si="100"/>
        <v>12.165000000000003</v>
      </c>
      <c r="S984"/>
    </row>
    <row r="985" spans="1:19" x14ac:dyDescent="0.25">
      <c r="A985" t="s">
        <v>4586</v>
      </c>
      <c r="B985" s="3" t="s">
        <v>2029</v>
      </c>
      <c r="C985" t="s">
        <v>2030</v>
      </c>
      <c r="D985" t="str">
        <f t="shared" si="95"/>
        <v>70% Virgin wool (organic),  30% Silk</v>
      </c>
      <c r="E985" t="str">
        <f t="shared" si="97"/>
        <v>walnut  (75 )</v>
      </c>
      <c r="F985" s="1">
        <v>75</v>
      </c>
      <c r="G985" s="1" t="s">
        <v>1709</v>
      </c>
      <c r="H985" s="3" t="s">
        <v>4509</v>
      </c>
      <c r="I985" s="2">
        <v>4046304157442</v>
      </c>
      <c r="J985" s="21">
        <v>18.899999999999999</v>
      </c>
      <c r="L985" s="63">
        <f t="shared" si="96"/>
        <v>45.35</v>
      </c>
      <c r="M985" t="s">
        <v>1590</v>
      </c>
      <c r="N985" t="s">
        <v>1591</v>
      </c>
      <c r="P985" s="16">
        <f t="shared" si="98"/>
        <v>31.744999999999997</v>
      </c>
      <c r="Q985" s="5">
        <f t="shared" si="99"/>
        <v>0</v>
      </c>
      <c r="R985" s="21">
        <f t="shared" si="100"/>
        <v>12.844999999999999</v>
      </c>
      <c r="S985"/>
    </row>
    <row r="986" spans="1:19" x14ac:dyDescent="0.25">
      <c r="A986" t="s">
        <v>4586</v>
      </c>
      <c r="B986" s="3" t="s">
        <v>2031</v>
      </c>
      <c r="C986" t="s">
        <v>2032</v>
      </c>
      <c r="D986" t="str">
        <f t="shared" si="95"/>
        <v>70% Virgin wool (organic),  30% Silk</v>
      </c>
      <c r="E986" t="str">
        <f t="shared" si="97"/>
        <v>black  (9 )</v>
      </c>
      <c r="F986" s="1">
        <v>9</v>
      </c>
      <c r="G986" s="1" t="s">
        <v>33</v>
      </c>
      <c r="H986" s="3" t="s">
        <v>4506</v>
      </c>
      <c r="I986" s="2">
        <v>4046304270660</v>
      </c>
      <c r="J986" s="21">
        <v>25.4</v>
      </c>
      <c r="L986" s="63">
        <f t="shared" si="96"/>
        <v>60.95</v>
      </c>
      <c r="M986" t="s">
        <v>1590</v>
      </c>
      <c r="N986" t="s">
        <v>1591</v>
      </c>
      <c r="P986" s="16">
        <f t="shared" si="98"/>
        <v>42.664999999999999</v>
      </c>
      <c r="Q986" s="5">
        <f t="shared" si="99"/>
        <v>0</v>
      </c>
      <c r="R986" s="21">
        <f t="shared" si="100"/>
        <v>17.265000000000001</v>
      </c>
      <c r="S986"/>
    </row>
    <row r="987" spans="1:19" x14ac:dyDescent="0.25">
      <c r="A987" t="s">
        <v>4586</v>
      </c>
      <c r="B987" s="3" t="s">
        <v>2033</v>
      </c>
      <c r="C987" t="s">
        <v>2034</v>
      </c>
      <c r="D987" t="str">
        <f t="shared" si="95"/>
        <v>70% Virgin wool (organic),  30% Silk</v>
      </c>
      <c r="E987" t="str">
        <f t="shared" si="97"/>
        <v>black  (9 )</v>
      </c>
      <c r="F987" s="1">
        <v>9</v>
      </c>
      <c r="G987" s="1" t="s">
        <v>33</v>
      </c>
      <c r="H987" s="3" t="s">
        <v>4507</v>
      </c>
      <c r="I987" s="2">
        <v>4046304276075</v>
      </c>
      <c r="J987" s="21">
        <v>27.1</v>
      </c>
      <c r="L987" s="63">
        <f t="shared" si="96"/>
        <v>65.05</v>
      </c>
      <c r="M987" t="s">
        <v>1590</v>
      </c>
      <c r="N987" t="s">
        <v>1591</v>
      </c>
      <c r="P987" s="16">
        <f t="shared" si="98"/>
        <v>45.534999999999997</v>
      </c>
      <c r="Q987" s="5">
        <f t="shared" si="99"/>
        <v>0</v>
      </c>
      <c r="R987" s="21">
        <f t="shared" si="100"/>
        <v>18.434999999999995</v>
      </c>
      <c r="S987"/>
    </row>
    <row r="988" spans="1:19" x14ac:dyDescent="0.25">
      <c r="A988" t="s">
        <v>4586</v>
      </c>
      <c r="B988" s="3" t="s">
        <v>2035</v>
      </c>
      <c r="C988" t="s">
        <v>2036</v>
      </c>
      <c r="D988" t="str">
        <f t="shared" si="95"/>
        <v>70% Virgin wool (organic),  30% Silk</v>
      </c>
      <c r="E988" t="str">
        <f t="shared" si="97"/>
        <v>black  (9 )</v>
      </c>
      <c r="F988" s="1">
        <v>9</v>
      </c>
      <c r="G988" s="1" t="s">
        <v>33</v>
      </c>
      <c r="H988" s="3" t="s">
        <v>4508</v>
      </c>
      <c r="I988" s="2">
        <v>4046304270677</v>
      </c>
      <c r="J988" s="21">
        <v>28.8</v>
      </c>
      <c r="L988" s="63">
        <f t="shared" si="96"/>
        <v>69.099999999999994</v>
      </c>
      <c r="M988" t="s">
        <v>1590</v>
      </c>
      <c r="N988" t="s">
        <v>1591</v>
      </c>
      <c r="P988" s="16">
        <f t="shared" si="98"/>
        <v>48.36999999999999</v>
      </c>
      <c r="Q988" s="5">
        <f t="shared" si="99"/>
        <v>0</v>
      </c>
      <c r="R988" s="21">
        <f t="shared" si="100"/>
        <v>19.56999999999999</v>
      </c>
      <c r="S988"/>
    </row>
    <row r="989" spans="1:19" x14ac:dyDescent="0.25">
      <c r="A989" t="s">
        <v>4586</v>
      </c>
      <c r="B989" s="3" t="s">
        <v>2037</v>
      </c>
      <c r="C989" t="s">
        <v>2038</v>
      </c>
      <c r="D989" t="str">
        <f t="shared" si="95"/>
        <v>70% Virgin wool (organic),  30% Silk</v>
      </c>
      <c r="E989" t="str">
        <f t="shared" si="97"/>
        <v>black  (9 )</v>
      </c>
      <c r="F989" s="1">
        <v>9</v>
      </c>
      <c r="G989" s="1" t="s">
        <v>33</v>
      </c>
      <c r="H989" s="3" t="s">
        <v>4509</v>
      </c>
      <c r="I989" s="2">
        <v>4046304270684</v>
      </c>
      <c r="J989" s="21">
        <v>30.5</v>
      </c>
      <c r="L989" s="63">
        <f t="shared" si="96"/>
        <v>73.2</v>
      </c>
      <c r="M989" t="s">
        <v>1590</v>
      </c>
      <c r="N989" t="s">
        <v>1591</v>
      </c>
      <c r="P989" s="16">
        <f t="shared" si="98"/>
        <v>51.24</v>
      </c>
      <c r="Q989" s="5">
        <f t="shared" si="99"/>
        <v>0</v>
      </c>
      <c r="R989" s="21">
        <f t="shared" si="100"/>
        <v>20.740000000000002</v>
      </c>
      <c r="S989"/>
    </row>
    <row r="990" spans="1:19" x14ac:dyDescent="0.25">
      <c r="A990" t="s">
        <v>4586</v>
      </c>
      <c r="B990" s="3" t="s">
        <v>2039</v>
      </c>
      <c r="C990" t="s">
        <v>2040</v>
      </c>
      <c r="D990" t="str">
        <f t="shared" si="95"/>
        <v>70% Virgin wool (organic),  30% Silk</v>
      </c>
      <c r="E990" t="str">
        <f t="shared" si="97"/>
        <v>light grey mélange  (91 )</v>
      </c>
      <c r="F990" s="1">
        <v>91</v>
      </c>
      <c r="G990" s="1" t="s">
        <v>523</v>
      </c>
      <c r="H990" s="3" t="s">
        <v>4506</v>
      </c>
      <c r="I990" s="2">
        <v>4046304190821</v>
      </c>
      <c r="J990" s="21">
        <v>18.95</v>
      </c>
      <c r="L990" s="63">
        <f t="shared" si="96"/>
        <v>45.5</v>
      </c>
      <c r="M990" t="s">
        <v>1590</v>
      </c>
      <c r="N990" t="s">
        <v>1591</v>
      </c>
      <c r="P990" s="16">
        <f t="shared" si="98"/>
        <v>31.849999999999998</v>
      </c>
      <c r="Q990" s="5">
        <f t="shared" si="99"/>
        <v>0</v>
      </c>
      <c r="R990" s="21">
        <f t="shared" si="100"/>
        <v>12.899999999999999</v>
      </c>
      <c r="S990"/>
    </row>
    <row r="991" spans="1:19" x14ac:dyDescent="0.25">
      <c r="A991" t="s">
        <v>4586</v>
      </c>
      <c r="B991" s="3" t="s">
        <v>2041</v>
      </c>
      <c r="C991" t="s">
        <v>2042</v>
      </c>
      <c r="D991" t="str">
        <f t="shared" si="95"/>
        <v>70% Virgin wool (organic),  30% Silk</v>
      </c>
      <c r="E991" t="str">
        <f t="shared" si="97"/>
        <v>light grey mélange  (91 )</v>
      </c>
      <c r="F991" s="1">
        <v>91</v>
      </c>
      <c r="G991" s="1" t="s">
        <v>523</v>
      </c>
      <c r="H991" s="3" t="s">
        <v>4507</v>
      </c>
      <c r="I991" s="2">
        <v>4046304190838</v>
      </c>
      <c r="J991" s="21">
        <v>19.95</v>
      </c>
      <c r="L991" s="63">
        <f t="shared" si="96"/>
        <v>47.9</v>
      </c>
      <c r="M991" t="s">
        <v>1590</v>
      </c>
      <c r="N991" t="s">
        <v>1591</v>
      </c>
      <c r="P991" s="16">
        <f t="shared" si="98"/>
        <v>33.529999999999994</v>
      </c>
      <c r="Q991" s="5">
        <f t="shared" si="99"/>
        <v>0</v>
      </c>
      <c r="R991" s="21">
        <f t="shared" si="100"/>
        <v>13.579999999999995</v>
      </c>
      <c r="S991"/>
    </row>
    <row r="992" spans="1:19" x14ac:dyDescent="0.25">
      <c r="A992" t="s">
        <v>4586</v>
      </c>
      <c r="B992" s="3" t="s">
        <v>2043</v>
      </c>
      <c r="C992" t="s">
        <v>2044</v>
      </c>
      <c r="D992" t="str">
        <f t="shared" si="95"/>
        <v>70% Virgin wool (organic),  30% Silk</v>
      </c>
      <c r="E992" t="str">
        <f t="shared" si="97"/>
        <v>light grey mélange  (91 )</v>
      </c>
      <c r="F992" s="1">
        <v>91</v>
      </c>
      <c r="G992" s="1" t="s">
        <v>523</v>
      </c>
      <c r="H992" s="3" t="s">
        <v>4508</v>
      </c>
      <c r="I992" s="2">
        <v>4046304190845</v>
      </c>
      <c r="J992" s="21">
        <v>20.95</v>
      </c>
      <c r="L992" s="63">
        <f t="shared" si="96"/>
        <v>50.3</v>
      </c>
      <c r="M992" t="s">
        <v>1590</v>
      </c>
      <c r="N992" t="s">
        <v>1591</v>
      </c>
      <c r="P992" s="16">
        <f t="shared" si="98"/>
        <v>35.209999999999994</v>
      </c>
      <c r="Q992" s="5">
        <f t="shared" si="99"/>
        <v>0</v>
      </c>
      <c r="R992" s="21">
        <f t="shared" si="100"/>
        <v>14.259999999999994</v>
      </c>
      <c r="S992"/>
    </row>
    <row r="993" spans="1:19" x14ac:dyDescent="0.25">
      <c r="A993" t="s">
        <v>4586</v>
      </c>
      <c r="B993" s="3" t="s">
        <v>2045</v>
      </c>
      <c r="C993" t="s">
        <v>2046</v>
      </c>
      <c r="D993" t="str">
        <f t="shared" si="95"/>
        <v>70% Virgin wool (organic),  30% Silk</v>
      </c>
      <c r="E993" t="str">
        <f t="shared" si="97"/>
        <v>light grey mélange  (91 )</v>
      </c>
      <c r="F993" s="1">
        <v>91</v>
      </c>
      <c r="G993" s="1" t="s">
        <v>523</v>
      </c>
      <c r="H993" s="3" t="s">
        <v>4509</v>
      </c>
      <c r="I993" s="2">
        <v>4046304190852</v>
      </c>
      <c r="J993" s="21">
        <v>21.95</v>
      </c>
      <c r="L993" s="63">
        <f t="shared" si="96"/>
        <v>52.7</v>
      </c>
      <c r="M993" t="s">
        <v>1590</v>
      </c>
      <c r="N993" t="s">
        <v>1591</v>
      </c>
      <c r="P993" s="16">
        <f t="shared" si="98"/>
        <v>36.89</v>
      </c>
      <c r="Q993" s="5">
        <f t="shared" si="99"/>
        <v>0</v>
      </c>
      <c r="R993" s="21">
        <f t="shared" si="100"/>
        <v>14.940000000000001</v>
      </c>
      <c r="S993"/>
    </row>
    <row r="994" spans="1:19" x14ac:dyDescent="0.25">
      <c r="A994" t="s">
        <v>4586</v>
      </c>
      <c r="B994" s="3" t="s">
        <v>2047</v>
      </c>
      <c r="C994" t="s">
        <v>2048</v>
      </c>
      <c r="D994" t="str">
        <f t="shared" si="95"/>
        <v>70% Virgin wool (organic),  30% Silk</v>
      </c>
      <c r="E994" t="str">
        <f t="shared" si="97"/>
        <v>black  (9 )</v>
      </c>
      <c r="F994" s="1">
        <v>9</v>
      </c>
      <c r="G994" s="1" t="s">
        <v>33</v>
      </c>
      <c r="H994" s="3" t="s">
        <v>4506</v>
      </c>
      <c r="I994" s="2">
        <v>4046304169810</v>
      </c>
      <c r="J994" s="21">
        <v>18.95</v>
      </c>
      <c r="L994" s="63">
        <f t="shared" si="96"/>
        <v>45.5</v>
      </c>
      <c r="M994" t="s">
        <v>1590</v>
      </c>
      <c r="N994" t="s">
        <v>1591</v>
      </c>
      <c r="P994" s="16">
        <f t="shared" si="98"/>
        <v>31.849999999999998</v>
      </c>
      <c r="Q994" s="5">
        <f t="shared" si="99"/>
        <v>0</v>
      </c>
      <c r="R994" s="21">
        <f t="shared" si="100"/>
        <v>12.899999999999999</v>
      </c>
      <c r="S994"/>
    </row>
    <row r="995" spans="1:19" x14ac:dyDescent="0.25">
      <c r="A995" t="s">
        <v>4586</v>
      </c>
      <c r="B995" s="3" t="s">
        <v>2049</v>
      </c>
      <c r="C995" t="s">
        <v>2050</v>
      </c>
      <c r="D995" t="str">
        <f t="shared" si="95"/>
        <v>70% Virgin wool (organic),  30% Silk</v>
      </c>
      <c r="E995" t="str">
        <f t="shared" si="97"/>
        <v>black  (9 )</v>
      </c>
      <c r="F995" s="1">
        <v>9</v>
      </c>
      <c r="G995" s="1" t="s">
        <v>33</v>
      </c>
      <c r="H995" s="3" t="s">
        <v>4507</v>
      </c>
      <c r="I995" s="2">
        <v>4046304169827</v>
      </c>
      <c r="J995" s="21">
        <v>19.95</v>
      </c>
      <c r="L995" s="63">
        <f t="shared" si="96"/>
        <v>47.9</v>
      </c>
      <c r="M995" t="s">
        <v>1590</v>
      </c>
      <c r="N995" t="s">
        <v>1591</v>
      </c>
      <c r="P995" s="16">
        <f t="shared" si="98"/>
        <v>33.529999999999994</v>
      </c>
      <c r="Q995" s="5">
        <f t="shared" si="99"/>
        <v>0</v>
      </c>
      <c r="R995" s="21">
        <f t="shared" si="100"/>
        <v>13.579999999999995</v>
      </c>
      <c r="S995"/>
    </row>
    <row r="996" spans="1:19" x14ac:dyDescent="0.25">
      <c r="A996" t="s">
        <v>4586</v>
      </c>
      <c r="B996" s="3" t="s">
        <v>2051</v>
      </c>
      <c r="C996" t="s">
        <v>2052</v>
      </c>
      <c r="D996" t="str">
        <f t="shared" si="95"/>
        <v>70% Virgin wool (organic),  30% Silk</v>
      </c>
      <c r="E996" t="str">
        <f t="shared" si="97"/>
        <v>black  (9 )</v>
      </c>
      <c r="F996" s="1">
        <v>9</v>
      </c>
      <c r="G996" s="1" t="s">
        <v>33</v>
      </c>
      <c r="H996" s="3" t="s">
        <v>4508</v>
      </c>
      <c r="I996" s="2">
        <v>4046304169834</v>
      </c>
      <c r="J996" s="21">
        <v>20.95</v>
      </c>
      <c r="L996" s="63">
        <f t="shared" si="96"/>
        <v>50.3</v>
      </c>
      <c r="M996" t="s">
        <v>1590</v>
      </c>
      <c r="N996" t="s">
        <v>1591</v>
      </c>
      <c r="P996" s="16">
        <f t="shared" si="98"/>
        <v>35.209999999999994</v>
      </c>
      <c r="Q996" s="5">
        <f t="shared" si="99"/>
        <v>0</v>
      </c>
      <c r="R996" s="21">
        <f t="shared" si="100"/>
        <v>14.259999999999994</v>
      </c>
      <c r="S996"/>
    </row>
    <row r="997" spans="1:19" x14ac:dyDescent="0.25">
      <c r="A997" t="s">
        <v>4586</v>
      </c>
      <c r="B997" s="3" t="s">
        <v>2053</v>
      </c>
      <c r="C997" t="s">
        <v>2054</v>
      </c>
      <c r="D997" t="str">
        <f t="shared" si="95"/>
        <v>70% Virgin wool (organic),  30% Silk</v>
      </c>
      <c r="E997" t="str">
        <f t="shared" si="97"/>
        <v>black  (9 )</v>
      </c>
      <c r="F997" s="1">
        <v>9</v>
      </c>
      <c r="G997" s="1" t="s">
        <v>33</v>
      </c>
      <c r="H997" s="3" t="s">
        <v>4509</v>
      </c>
      <c r="I997" s="2">
        <v>4046304169841</v>
      </c>
      <c r="J997" s="21">
        <v>21.95</v>
      </c>
      <c r="L997" s="63">
        <f t="shared" si="96"/>
        <v>52.7</v>
      </c>
      <c r="M997" t="s">
        <v>1590</v>
      </c>
      <c r="N997" t="s">
        <v>1591</v>
      </c>
      <c r="P997" s="16">
        <f t="shared" si="98"/>
        <v>36.89</v>
      </c>
      <c r="Q997" s="5">
        <f t="shared" si="99"/>
        <v>0</v>
      </c>
      <c r="R997" s="21">
        <f t="shared" si="100"/>
        <v>14.940000000000001</v>
      </c>
      <c r="S997"/>
    </row>
    <row r="998" spans="1:19" x14ac:dyDescent="0.25">
      <c r="A998" t="s">
        <v>4586</v>
      </c>
      <c r="B998" s="3" t="s">
        <v>2055</v>
      </c>
      <c r="C998" t="s">
        <v>2056</v>
      </c>
      <c r="D998" t="str">
        <f t="shared" si="95"/>
        <v>70% Virgin wool (organic),  30% Silk</v>
      </c>
      <c r="E998" t="str">
        <f t="shared" si="97"/>
        <v>mallow  (66E )</v>
      </c>
      <c r="F998" s="1" t="s">
        <v>1699</v>
      </c>
      <c r="G998" s="1" t="s">
        <v>1700</v>
      </c>
      <c r="H998" s="3" t="s">
        <v>4506</v>
      </c>
      <c r="I998" s="2">
        <v>4046304210123</v>
      </c>
      <c r="J998" s="21">
        <v>18.95</v>
      </c>
      <c r="L998" s="63">
        <f t="shared" si="96"/>
        <v>45.5</v>
      </c>
      <c r="M998" t="s">
        <v>1590</v>
      </c>
      <c r="N998" t="s">
        <v>1591</v>
      </c>
      <c r="P998" s="16">
        <f t="shared" si="98"/>
        <v>31.849999999999998</v>
      </c>
      <c r="Q998" s="5">
        <f t="shared" si="99"/>
        <v>0</v>
      </c>
      <c r="R998" s="21">
        <f t="shared" si="100"/>
        <v>12.899999999999999</v>
      </c>
      <c r="S998"/>
    </row>
    <row r="999" spans="1:19" x14ac:dyDescent="0.25">
      <c r="A999" t="s">
        <v>4586</v>
      </c>
      <c r="B999" s="3" t="s">
        <v>2057</v>
      </c>
      <c r="C999" t="s">
        <v>2058</v>
      </c>
      <c r="D999" t="str">
        <f t="shared" si="95"/>
        <v>70% Virgin wool (organic),  30% Silk</v>
      </c>
      <c r="E999" t="str">
        <f t="shared" si="97"/>
        <v>mallow  (66E )</v>
      </c>
      <c r="F999" s="1" t="s">
        <v>1699</v>
      </c>
      <c r="G999" s="1" t="s">
        <v>1700</v>
      </c>
      <c r="H999" s="3" t="s">
        <v>4507</v>
      </c>
      <c r="I999" s="2">
        <v>4046304210130</v>
      </c>
      <c r="J999" s="21">
        <v>19.95</v>
      </c>
      <c r="L999" s="63">
        <f t="shared" si="96"/>
        <v>47.9</v>
      </c>
      <c r="M999" t="s">
        <v>1590</v>
      </c>
      <c r="N999" t="s">
        <v>1591</v>
      </c>
      <c r="P999" s="16">
        <f t="shared" si="98"/>
        <v>33.529999999999994</v>
      </c>
      <c r="Q999" s="5">
        <f t="shared" si="99"/>
        <v>0</v>
      </c>
      <c r="R999" s="21">
        <f t="shared" si="100"/>
        <v>13.579999999999995</v>
      </c>
      <c r="S999"/>
    </row>
    <row r="1000" spans="1:19" x14ac:dyDescent="0.25">
      <c r="A1000" t="s">
        <v>4586</v>
      </c>
      <c r="B1000" s="3" t="s">
        <v>2059</v>
      </c>
      <c r="C1000" t="s">
        <v>2060</v>
      </c>
      <c r="D1000" t="str">
        <f t="shared" si="95"/>
        <v>70% Virgin wool (organic),  30% Silk</v>
      </c>
      <c r="E1000" t="str">
        <f t="shared" si="97"/>
        <v>mallow  (66E )</v>
      </c>
      <c r="F1000" s="1" t="s">
        <v>1699</v>
      </c>
      <c r="G1000" s="1" t="s">
        <v>1700</v>
      </c>
      <c r="H1000" s="3" t="s">
        <v>4508</v>
      </c>
      <c r="I1000" s="2">
        <v>4046304210147</v>
      </c>
      <c r="J1000" s="21">
        <v>20.95</v>
      </c>
      <c r="L1000" s="63">
        <f t="shared" si="96"/>
        <v>50.3</v>
      </c>
      <c r="M1000" t="s">
        <v>1590</v>
      </c>
      <c r="N1000" t="s">
        <v>1591</v>
      </c>
      <c r="P1000" s="16">
        <f t="shared" si="98"/>
        <v>35.209999999999994</v>
      </c>
      <c r="Q1000" s="5">
        <f t="shared" si="99"/>
        <v>0</v>
      </c>
      <c r="R1000" s="21">
        <f t="shared" si="100"/>
        <v>14.259999999999994</v>
      </c>
      <c r="S1000"/>
    </row>
    <row r="1001" spans="1:19" x14ac:dyDescent="0.25">
      <c r="A1001" t="s">
        <v>4586</v>
      </c>
      <c r="B1001" s="3" t="s">
        <v>2061</v>
      </c>
      <c r="C1001" t="s">
        <v>2062</v>
      </c>
      <c r="D1001" t="str">
        <f t="shared" si="95"/>
        <v>70% Virgin wool (organic),  30% Silk</v>
      </c>
      <c r="E1001" t="str">
        <f t="shared" si="97"/>
        <v>mallow  (66E )</v>
      </c>
      <c r="F1001" s="1" t="s">
        <v>1699</v>
      </c>
      <c r="G1001" s="1" t="s">
        <v>1700</v>
      </c>
      <c r="H1001" s="3" t="s">
        <v>4509</v>
      </c>
      <c r="I1001" s="2">
        <v>4046304210154</v>
      </c>
      <c r="J1001" s="21">
        <v>21.95</v>
      </c>
      <c r="L1001" s="63">
        <f t="shared" si="96"/>
        <v>52.7</v>
      </c>
      <c r="M1001" t="s">
        <v>1590</v>
      </c>
      <c r="N1001" t="s">
        <v>1591</v>
      </c>
      <c r="P1001" s="16">
        <f t="shared" si="98"/>
        <v>36.89</v>
      </c>
      <c r="Q1001" s="5">
        <f t="shared" si="99"/>
        <v>0</v>
      </c>
      <c r="R1001" s="21">
        <f t="shared" si="100"/>
        <v>14.940000000000001</v>
      </c>
      <c r="S1001"/>
    </row>
    <row r="1002" spans="1:19" x14ac:dyDescent="0.25">
      <c r="A1002" t="s">
        <v>4586</v>
      </c>
      <c r="B1002" s="3" t="s">
        <v>2063</v>
      </c>
      <c r="C1002" t="s">
        <v>2064</v>
      </c>
      <c r="D1002" t="str">
        <f t="shared" si="95"/>
        <v>70% Virgin wool (organic),  30% Silk</v>
      </c>
      <c r="E1002" t="str">
        <f t="shared" si="97"/>
        <v>navy-blue  (33 )</v>
      </c>
      <c r="F1002" s="1">
        <v>33</v>
      </c>
      <c r="G1002" s="1" t="s">
        <v>1662</v>
      </c>
      <c r="H1002" s="3" t="s">
        <v>4506</v>
      </c>
      <c r="I1002" s="2">
        <v>4046304245729</v>
      </c>
      <c r="J1002" s="21">
        <v>21.4</v>
      </c>
      <c r="L1002" s="63">
        <f t="shared" si="96"/>
        <v>51.349999999999994</v>
      </c>
      <c r="M1002" t="s">
        <v>1590</v>
      </c>
      <c r="N1002" t="s">
        <v>1591</v>
      </c>
      <c r="P1002" s="16">
        <f t="shared" si="98"/>
        <v>35.944999999999993</v>
      </c>
      <c r="Q1002" s="5">
        <f t="shared" si="99"/>
        <v>0</v>
      </c>
      <c r="R1002" s="21">
        <f t="shared" si="100"/>
        <v>14.544999999999995</v>
      </c>
      <c r="S1002"/>
    </row>
    <row r="1003" spans="1:19" x14ac:dyDescent="0.25">
      <c r="A1003" t="s">
        <v>4586</v>
      </c>
      <c r="B1003" s="3" t="s">
        <v>2065</v>
      </c>
      <c r="C1003" t="s">
        <v>2066</v>
      </c>
      <c r="D1003" t="str">
        <f t="shared" si="95"/>
        <v>70% Virgin wool (organic),  30% Silk</v>
      </c>
      <c r="E1003" t="str">
        <f t="shared" si="97"/>
        <v>navy-blue  (33 )</v>
      </c>
      <c r="F1003" s="1">
        <v>33</v>
      </c>
      <c r="G1003" s="1" t="s">
        <v>1662</v>
      </c>
      <c r="H1003" s="3" t="s">
        <v>4507</v>
      </c>
      <c r="I1003" s="2">
        <v>4046304245736</v>
      </c>
      <c r="J1003" s="21">
        <v>22.4</v>
      </c>
      <c r="L1003" s="63">
        <f t="shared" si="96"/>
        <v>53.75</v>
      </c>
      <c r="M1003" t="s">
        <v>1590</v>
      </c>
      <c r="N1003" t="s">
        <v>1591</v>
      </c>
      <c r="P1003" s="16">
        <f t="shared" si="98"/>
        <v>37.625</v>
      </c>
      <c r="Q1003" s="5">
        <f t="shared" si="99"/>
        <v>0</v>
      </c>
      <c r="R1003" s="21">
        <f t="shared" si="100"/>
        <v>15.225000000000001</v>
      </c>
      <c r="S1003"/>
    </row>
    <row r="1004" spans="1:19" x14ac:dyDescent="0.25">
      <c r="A1004" t="s">
        <v>4586</v>
      </c>
      <c r="B1004" s="3" t="s">
        <v>2067</v>
      </c>
      <c r="C1004" t="s">
        <v>2068</v>
      </c>
      <c r="D1004" t="str">
        <f t="shared" si="95"/>
        <v>70% Virgin wool (organic),  30% Silk</v>
      </c>
      <c r="E1004" t="str">
        <f t="shared" si="97"/>
        <v>navy-blue  (33 )</v>
      </c>
      <c r="F1004" s="1">
        <v>33</v>
      </c>
      <c r="G1004" s="1" t="s">
        <v>1662</v>
      </c>
      <c r="H1004" s="3" t="s">
        <v>4508</v>
      </c>
      <c r="I1004" s="2">
        <v>4046304245743</v>
      </c>
      <c r="J1004" s="21">
        <v>23.4</v>
      </c>
      <c r="L1004" s="63">
        <f t="shared" si="96"/>
        <v>56.15</v>
      </c>
      <c r="M1004" t="s">
        <v>1590</v>
      </c>
      <c r="N1004" t="s">
        <v>1591</v>
      </c>
      <c r="P1004" s="16">
        <f t="shared" si="98"/>
        <v>39.305</v>
      </c>
      <c r="Q1004" s="5">
        <f t="shared" si="99"/>
        <v>0</v>
      </c>
      <c r="R1004" s="21">
        <f t="shared" si="100"/>
        <v>15.905000000000001</v>
      </c>
      <c r="S1004"/>
    </row>
    <row r="1005" spans="1:19" x14ac:dyDescent="0.25">
      <c r="A1005" t="s">
        <v>4586</v>
      </c>
      <c r="B1005" s="3" t="s">
        <v>2069</v>
      </c>
      <c r="C1005" t="s">
        <v>2070</v>
      </c>
      <c r="D1005" t="str">
        <f t="shared" si="95"/>
        <v>70% Virgin wool (organic),  30% Silk</v>
      </c>
      <c r="E1005" t="str">
        <f t="shared" si="97"/>
        <v>navy-blue  (33 )</v>
      </c>
      <c r="F1005" s="1">
        <v>33</v>
      </c>
      <c r="G1005" s="1" t="s">
        <v>1662</v>
      </c>
      <c r="H1005" s="3" t="s">
        <v>4509</v>
      </c>
      <c r="I1005" s="2">
        <v>4046304245750</v>
      </c>
      <c r="J1005" s="21">
        <v>24.8</v>
      </c>
      <c r="L1005" s="63">
        <f t="shared" si="96"/>
        <v>59.5</v>
      </c>
      <c r="M1005" t="s">
        <v>1590</v>
      </c>
      <c r="N1005" t="s">
        <v>1591</v>
      </c>
      <c r="P1005" s="16">
        <f t="shared" si="98"/>
        <v>41.65</v>
      </c>
      <c r="Q1005" s="5">
        <f t="shared" si="99"/>
        <v>0</v>
      </c>
      <c r="R1005" s="21">
        <f t="shared" si="100"/>
        <v>16.849999999999998</v>
      </c>
      <c r="S1005"/>
    </row>
    <row r="1006" spans="1:19" x14ac:dyDescent="0.25">
      <c r="A1006" t="s">
        <v>4586</v>
      </c>
      <c r="B1006" s="3" t="s">
        <v>2071</v>
      </c>
      <c r="C1006" t="s">
        <v>2072</v>
      </c>
      <c r="D1006" t="str">
        <f t="shared" si="95"/>
        <v>70% Virgin wool (organic),  30% Silk</v>
      </c>
      <c r="E1006" t="str">
        <f t="shared" si="97"/>
        <v>black  (9 )</v>
      </c>
      <c r="F1006" s="1">
        <v>9</v>
      </c>
      <c r="G1006" s="1" t="s">
        <v>33</v>
      </c>
      <c r="H1006" s="3" t="s">
        <v>4506</v>
      </c>
      <c r="I1006" s="2">
        <v>4046304067321</v>
      </c>
      <c r="J1006" s="21">
        <v>15.8</v>
      </c>
      <c r="L1006" s="63">
        <f t="shared" si="96"/>
        <v>37.9</v>
      </c>
      <c r="M1006" t="s">
        <v>1590</v>
      </c>
      <c r="N1006" t="s">
        <v>1591</v>
      </c>
      <c r="P1006" s="16">
        <f t="shared" si="98"/>
        <v>26.529999999999998</v>
      </c>
      <c r="Q1006" s="5">
        <f t="shared" si="99"/>
        <v>0</v>
      </c>
      <c r="R1006" s="21">
        <f t="shared" si="100"/>
        <v>10.729999999999997</v>
      </c>
      <c r="S1006"/>
    </row>
    <row r="1007" spans="1:19" x14ac:dyDescent="0.25">
      <c r="A1007" t="s">
        <v>4586</v>
      </c>
      <c r="B1007" s="3" t="s">
        <v>2073</v>
      </c>
      <c r="C1007" t="s">
        <v>2074</v>
      </c>
      <c r="D1007" t="str">
        <f t="shared" si="95"/>
        <v>70% Virgin wool (organic),  30% Silk</v>
      </c>
      <c r="E1007" t="str">
        <f t="shared" si="97"/>
        <v>black  (9 )</v>
      </c>
      <c r="F1007" s="1">
        <v>9</v>
      </c>
      <c r="G1007" s="1" t="s">
        <v>33</v>
      </c>
      <c r="H1007" s="3" t="s">
        <v>4507</v>
      </c>
      <c r="I1007" s="2">
        <v>4046304067338</v>
      </c>
      <c r="J1007" s="21">
        <v>16.600000000000001</v>
      </c>
      <c r="L1007" s="63">
        <f t="shared" si="96"/>
        <v>39.85</v>
      </c>
      <c r="M1007" t="s">
        <v>1590</v>
      </c>
      <c r="N1007" t="s">
        <v>1591</v>
      </c>
      <c r="P1007" s="16">
        <f t="shared" si="98"/>
        <v>27.895</v>
      </c>
      <c r="Q1007" s="5">
        <f t="shared" si="99"/>
        <v>0</v>
      </c>
      <c r="R1007" s="21">
        <f t="shared" si="100"/>
        <v>11.294999999999998</v>
      </c>
      <c r="S1007"/>
    </row>
    <row r="1008" spans="1:19" x14ac:dyDescent="0.25">
      <c r="A1008" t="s">
        <v>4586</v>
      </c>
      <c r="B1008" s="3" t="s">
        <v>2075</v>
      </c>
      <c r="C1008" t="s">
        <v>2076</v>
      </c>
      <c r="D1008" t="str">
        <f t="shared" si="95"/>
        <v>70% Virgin wool (organic),  30% Silk</v>
      </c>
      <c r="E1008" t="str">
        <f t="shared" si="97"/>
        <v>black  (9 )</v>
      </c>
      <c r="F1008" s="1">
        <v>9</v>
      </c>
      <c r="G1008" s="1" t="s">
        <v>33</v>
      </c>
      <c r="H1008" s="3" t="s">
        <v>4508</v>
      </c>
      <c r="I1008" s="2">
        <v>4046304067345</v>
      </c>
      <c r="J1008" s="21">
        <v>17.399999999999999</v>
      </c>
      <c r="L1008" s="63">
        <f t="shared" si="96"/>
        <v>41.75</v>
      </c>
      <c r="M1008" t="s">
        <v>1590</v>
      </c>
      <c r="N1008" t="s">
        <v>1591</v>
      </c>
      <c r="P1008" s="16">
        <f t="shared" si="98"/>
        <v>29.224999999999998</v>
      </c>
      <c r="Q1008" s="5">
        <f t="shared" si="99"/>
        <v>0</v>
      </c>
      <c r="R1008" s="21">
        <f t="shared" si="100"/>
        <v>11.824999999999999</v>
      </c>
      <c r="S1008"/>
    </row>
    <row r="1009" spans="1:19" x14ac:dyDescent="0.25">
      <c r="A1009" t="s">
        <v>4586</v>
      </c>
      <c r="B1009" s="3" t="s">
        <v>2077</v>
      </c>
      <c r="C1009" t="s">
        <v>2078</v>
      </c>
      <c r="D1009" t="str">
        <f t="shared" ref="D1009:D1072" si="101">M1009&amp;", "&amp;" "&amp;N1009&amp;""</f>
        <v>70% Virgin wool (organic),  30% Silk</v>
      </c>
      <c r="E1009" t="str">
        <f t="shared" si="97"/>
        <v>black  (9 )</v>
      </c>
      <c r="F1009" s="1">
        <v>9</v>
      </c>
      <c r="G1009" s="1" t="s">
        <v>33</v>
      </c>
      <c r="H1009" s="3" t="s">
        <v>4509</v>
      </c>
      <c r="I1009" s="2">
        <v>4046304067352</v>
      </c>
      <c r="J1009" s="21">
        <v>18.2</v>
      </c>
      <c r="L1009" s="63">
        <f t="shared" si="96"/>
        <v>43.7</v>
      </c>
      <c r="M1009" t="s">
        <v>1590</v>
      </c>
      <c r="N1009" t="s">
        <v>1591</v>
      </c>
      <c r="P1009" s="16">
        <f t="shared" si="98"/>
        <v>30.59</v>
      </c>
      <c r="Q1009" s="5">
        <f t="shared" si="99"/>
        <v>0</v>
      </c>
      <c r="R1009" s="21">
        <f t="shared" si="100"/>
        <v>12.39</v>
      </c>
      <c r="S1009"/>
    </row>
    <row r="1010" spans="1:19" x14ac:dyDescent="0.25">
      <c r="A1010" t="s">
        <v>4585</v>
      </c>
      <c r="B1010" s="3" t="s">
        <v>2079</v>
      </c>
      <c r="C1010" t="s">
        <v>2080</v>
      </c>
      <c r="D1010" t="str">
        <f t="shared" si="101"/>
        <v>70% Virgin wool (organic),  30% Silk</v>
      </c>
      <c r="E1010" t="str">
        <f t="shared" si="97"/>
        <v>light grey mélange  (91 )</v>
      </c>
      <c r="F1010" s="1">
        <v>91</v>
      </c>
      <c r="G1010" s="1" t="s">
        <v>523</v>
      </c>
      <c r="H1010" s="3" t="s">
        <v>4506</v>
      </c>
      <c r="I1010" s="2">
        <v>4046304256428</v>
      </c>
      <c r="J1010" s="21">
        <v>28.3</v>
      </c>
      <c r="L1010" s="63">
        <f t="shared" si="96"/>
        <v>67.900000000000006</v>
      </c>
      <c r="M1010" t="s">
        <v>1590</v>
      </c>
      <c r="N1010" t="s">
        <v>1591</v>
      </c>
      <c r="P1010" s="16">
        <f t="shared" si="98"/>
        <v>47.53</v>
      </c>
      <c r="Q1010" s="5">
        <f t="shared" si="99"/>
        <v>0</v>
      </c>
      <c r="R1010" s="21">
        <f t="shared" si="100"/>
        <v>19.23</v>
      </c>
      <c r="S1010"/>
    </row>
    <row r="1011" spans="1:19" x14ac:dyDescent="0.25">
      <c r="A1011" t="s">
        <v>4585</v>
      </c>
      <c r="B1011" s="3" t="s">
        <v>2081</v>
      </c>
      <c r="C1011" t="s">
        <v>2082</v>
      </c>
      <c r="D1011" t="str">
        <f t="shared" si="101"/>
        <v>70% Virgin wool (organic),  30% Silk</v>
      </c>
      <c r="E1011" t="str">
        <f t="shared" si="97"/>
        <v>light grey mélange  (91 )</v>
      </c>
      <c r="F1011" s="1">
        <v>91</v>
      </c>
      <c r="G1011" s="1" t="s">
        <v>523</v>
      </c>
      <c r="H1011" s="3" t="s">
        <v>4507</v>
      </c>
      <c r="I1011" s="2">
        <v>4046304256435</v>
      </c>
      <c r="J1011" s="21">
        <v>29.6</v>
      </c>
      <c r="L1011" s="63">
        <f t="shared" si="96"/>
        <v>71.05</v>
      </c>
      <c r="M1011" t="s">
        <v>1590</v>
      </c>
      <c r="N1011" t="s">
        <v>1591</v>
      </c>
      <c r="P1011" s="16">
        <f t="shared" si="98"/>
        <v>49.734999999999992</v>
      </c>
      <c r="Q1011" s="5">
        <f t="shared" si="99"/>
        <v>0</v>
      </c>
      <c r="R1011" s="21">
        <f t="shared" si="100"/>
        <v>20.134999999999991</v>
      </c>
      <c r="S1011"/>
    </row>
    <row r="1012" spans="1:19" x14ac:dyDescent="0.25">
      <c r="A1012" t="s">
        <v>4585</v>
      </c>
      <c r="B1012" s="3" t="s">
        <v>2083</v>
      </c>
      <c r="C1012" t="s">
        <v>2084</v>
      </c>
      <c r="D1012" t="str">
        <f t="shared" si="101"/>
        <v>70% Virgin wool (organic),  30% Silk</v>
      </c>
      <c r="E1012" t="str">
        <f t="shared" si="97"/>
        <v>light grey mélange  (91 )</v>
      </c>
      <c r="F1012" s="1">
        <v>91</v>
      </c>
      <c r="G1012" s="1" t="s">
        <v>523</v>
      </c>
      <c r="H1012" s="3" t="s">
        <v>4508</v>
      </c>
      <c r="I1012" s="2">
        <v>4046304256442</v>
      </c>
      <c r="J1012" s="21">
        <v>30.9</v>
      </c>
      <c r="L1012" s="63">
        <f t="shared" si="96"/>
        <v>74.150000000000006</v>
      </c>
      <c r="M1012" t="s">
        <v>1590</v>
      </c>
      <c r="N1012" t="s">
        <v>1591</v>
      </c>
      <c r="P1012" s="16">
        <f t="shared" si="98"/>
        <v>51.905000000000001</v>
      </c>
      <c r="Q1012" s="5">
        <f t="shared" si="99"/>
        <v>0</v>
      </c>
      <c r="R1012" s="21">
        <f t="shared" si="100"/>
        <v>21.005000000000003</v>
      </c>
      <c r="S1012"/>
    </row>
    <row r="1013" spans="1:19" x14ac:dyDescent="0.25">
      <c r="A1013" t="s">
        <v>4585</v>
      </c>
      <c r="B1013" s="3" t="s">
        <v>2085</v>
      </c>
      <c r="C1013" t="s">
        <v>2086</v>
      </c>
      <c r="D1013" t="str">
        <f t="shared" si="101"/>
        <v>70% Virgin wool (organic),  30% Silk</v>
      </c>
      <c r="E1013" t="str">
        <f t="shared" si="97"/>
        <v>light grey mélange  (91 )</v>
      </c>
      <c r="F1013" s="1">
        <v>91</v>
      </c>
      <c r="G1013" s="1" t="s">
        <v>523</v>
      </c>
      <c r="H1013" s="3" t="s">
        <v>4509</v>
      </c>
      <c r="I1013" s="2">
        <v>4046304256459</v>
      </c>
      <c r="J1013" s="21">
        <v>32.9</v>
      </c>
      <c r="L1013" s="63">
        <f t="shared" si="96"/>
        <v>78.95</v>
      </c>
      <c r="M1013" t="s">
        <v>1590</v>
      </c>
      <c r="N1013" t="s">
        <v>1591</v>
      </c>
      <c r="P1013" s="16">
        <f t="shared" si="98"/>
        <v>55.265000000000001</v>
      </c>
      <c r="Q1013" s="5">
        <f t="shared" si="99"/>
        <v>0</v>
      </c>
      <c r="R1013" s="21">
        <f t="shared" si="100"/>
        <v>22.365000000000002</v>
      </c>
      <c r="S1013"/>
    </row>
    <row r="1014" spans="1:19" x14ac:dyDescent="0.25">
      <c r="A1014" t="s">
        <v>4585</v>
      </c>
      <c r="B1014" s="3" t="s">
        <v>2087</v>
      </c>
      <c r="C1014" t="s">
        <v>2088</v>
      </c>
      <c r="D1014" t="str">
        <f t="shared" si="101"/>
        <v>70% Virgin wool (organic),  30% Silk</v>
      </c>
      <c r="E1014" t="str">
        <f t="shared" si="97"/>
        <v>black  (9 )</v>
      </c>
      <c r="F1014" s="1">
        <v>9</v>
      </c>
      <c r="G1014" s="1" t="s">
        <v>33</v>
      </c>
      <c r="H1014" s="3" t="s">
        <v>4506</v>
      </c>
      <c r="I1014" s="2">
        <v>4046304256466</v>
      </c>
      <c r="J1014" s="21">
        <v>28.3</v>
      </c>
      <c r="L1014" s="63">
        <f t="shared" si="96"/>
        <v>67.900000000000006</v>
      </c>
      <c r="M1014" t="s">
        <v>1590</v>
      </c>
      <c r="N1014" t="s">
        <v>1591</v>
      </c>
      <c r="P1014" s="16">
        <f t="shared" si="98"/>
        <v>47.53</v>
      </c>
      <c r="Q1014" s="5">
        <f t="shared" si="99"/>
        <v>0</v>
      </c>
      <c r="R1014" s="21">
        <f t="shared" si="100"/>
        <v>19.23</v>
      </c>
      <c r="S1014"/>
    </row>
    <row r="1015" spans="1:19" x14ac:dyDescent="0.25">
      <c r="A1015" t="s">
        <v>4585</v>
      </c>
      <c r="B1015" s="3" t="s">
        <v>2089</v>
      </c>
      <c r="C1015" t="s">
        <v>2090</v>
      </c>
      <c r="D1015" t="str">
        <f t="shared" si="101"/>
        <v>70% Virgin wool (organic),  30% Silk</v>
      </c>
      <c r="E1015" t="str">
        <f t="shared" si="97"/>
        <v>black  (9 )</v>
      </c>
      <c r="F1015" s="1">
        <v>9</v>
      </c>
      <c r="G1015" s="1" t="s">
        <v>33</v>
      </c>
      <c r="H1015" s="3" t="s">
        <v>4507</v>
      </c>
      <c r="I1015" s="2">
        <v>4046304256473</v>
      </c>
      <c r="J1015" s="21">
        <v>29.6</v>
      </c>
      <c r="L1015" s="63">
        <f t="shared" si="96"/>
        <v>71.05</v>
      </c>
      <c r="M1015" t="s">
        <v>1590</v>
      </c>
      <c r="N1015" t="s">
        <v>1591</v>
      </c>
      <c r="P1015" s="16">
        <f t="shared" si="98"/>
        <v>49.734999999999992</v>
      </c>
      <c r="Q1015" s="5">
        <f t="shared" si="99"/>
        <v>0</v>
      </c>
      <c r="R1015" s="21">
        <f t="shared" si="100"/>
        <v>20.134999999999991</v>
      </c>
      <c r="S1015"/>
    </row>
    <row r="1016" spans="1:19" x14ac:dyDescent="0.25">
      <c r="A1016" t="s">
        <v>4585</v>
      </c>
      <c r="B1016" s="3" t="s">
        <v>2091</v>
      </c>
      <c r="C1016" t="s">
        <v>2092</v>
      </c>
      <c r="D1016" t="str">
        <f t="shared" si="101"/>
        <v>70% Virgin wool (organic),  30% Silk</v>
      </c>
      <c r="E1016" t="str">
        <f t="shared" si="97"/>
        <v>black  (9 )</v>
      </c>
      <c r="F1016" s="1">
        <v>9</v>
      </c>
      <c r="G1016" s="1" t="s">
        <v>33</v>
      </c>
      <c r="H1016" s="3" t="s">
        <v>4508</v>
      </c>
      <c r="I1016" s="2">
        <v>4046304256480</v>
      </c>
      <c r="J1016" s="21">
        <v>30.9</v>
      </c>
      <c r="L1016" s="63">
        <f t="shared" si="96"/>
        <v>74.150000000000006</v>
      </c>
      <c r="M1016" t="s">
        <v>1590</v>
      </c>
      <c r="N1016" t="s">
        <v>1591</v>
      </c>
      <c r="P1016" s="16">
        <f t="shared" si="98"/>
        <v>51.905000000000001</v>
      </c>
      <c r="Q1016" s="5">
        <f t="shared" si="99"/>
        <v>0</v>
      </c>
      <c r="R1016" s="21">
        <f t="shared" si="100"/>
        <v>21.005000000000003</v>
      </c>
      <c r="S1016"/>
    </row>
    <row r="1017" spans="1:19" x14ac:dyDescent="0.25">
      <c r="A1017" t="s">
        <v>4585</v>
      </c>
      <c r="B1017" s="3" t="s">
        <v>2093</v>
      </c>
      <c r="C1017" t="s">
        <v>2094</v>
      </c>
      <c r="D1017" t="str">
        <f t="shared" si="101"/>
        <v>70% Virgin wool (organic),  30% Silk</v>
      </c>
      <c r="E1017" t="str">
        <f t="shared" si="97"/>
        <v>black  (9 )</v>
      </c>
      <c r="F1017" s="1">
        <v>9</v>
      </c>
      <c r="G1017" s="1" t="s">
        <v>33</v>
      </c>
      <c r="H1017" s="3" t="s">
        <v>4509</v>
      </c>
      <c r="I1017" s="2">
        <v>4046304256497</v>
      </c>
      <c r="J1017" s="21">
        <v>32.9</v>
      </c>
      <c r="L1017" s="63">
        <f t="shared" si="96"/>
        <v>78.95</v>
      </c>
      <c r="M1017" t="s">
        <v>1590</v>
      </c>
      <c r="N1017" t="s">
        <v>1591</v>
      </c>
      <c r="P1017" s="16">
        <f t="shared" si="98"/>
        <v>55.265000000000001</v>
      </c>
      <c r="Q1017" s="5">
        <f t="shared" si="99"/>
        <v>0</v>
      </c>
      <c r="R1017" s="21">
        <f t="shared" si="100"/>
        <v>22.365000000000002</v>
      </c>
      <c r="S1017"/>
    </row>
    <row r="1018" spans="1:19" x14ac:dyDescent="0.25">
      <c r="A1018" t="s">
        <v>4587</v>
      </c>
      <c r="B1018" s="3" t="s">
        <v>2095</v>
      </c>
      <c r="C1018" t="s">
        <v>2096</v>
      </c>
      <c r="D1018" t="str">
        <f t="shared" si="101"/>
        <v>70% Virgin wool (organic),  30% Silk</v>
      </c>
      <c r="E1018" t="str">
        <f t="shared" si="97"/>
        <v>light grey mélange  (91 )</v>
      </c>
      <c r="F1018" s="1">
        <v>91</v>
      </c>
      <c r="G1018" s="1" t="s">
        <v>523</v>
      </c>
      <c r="H1018" s="3" t="s">
        <v>4509</v>
      </c>
      <c r="I1018" s="2">
        <v>4046304214077</v>
      </c>
      <c r="J1018" s="21">
        <v>36.950000000000003</v>
      </c>
      <c r="L1018" s="63">
        <f t="shared" si="96"/>
        <v>88.7</v>
      </c>
      <c r="M1018" t="s">
        <v>1590</v>
      </c>
      <c r="N1018" t="s">
        <v>1591</v>
      </c>
      <c r="P1018" s="16">
        <f t="shared" si="98"/>
        <v>62.089999999999996</v>
      </c>
      <c r="Q1018" s="5">
        <f t="shared" si="99"/>
        <v>0</v>
      </c>
      <c r="R1018" s="21">
        <f t="shared" si="100"/>
        <v>25.139999999999993</v>
      </c>
      <c r="S1018"/>
    </row>
    <row r="1019" spans="1:19" x14ac:dyDescent="0.25">
      <c r="A1019" t="s">
        <v>4587</v>
      </c>
      <c r="B1019" s="3" t="s">
        <v>2097</v>
      </c>
      <c r="C1019" t="s">
        <v>2098</v>
      </c>
      <c r="D1019" t="str">
        <f t="shared" si="101"/>
        <v>70% Virgin wool (organic),  30% Silk</v>
      </c>
      <c r="E1019" t="str">
        <f t="shared" si="97"/>
        <v>light grey mélange  (91 )</v>
      </c>
      <c r="F1019" s="1">
        <v>91</v>
      </c>
      <c r="G1019" s="1" t="s">
        <v>523</v>
      </c>
      <c r="H1019" s="3" t="s">
        <v>4510</v>
      </c>
      <c r="I1019" s="2">
        <v>4046304214084</v>
      </c>
      <c r="J1019" s="21">
        <v>39.299999999999997</v>
      </c>
      <c r="L1019" s="63">
        <f t="shared" si="96"/>
        <v>94.3</v>
      </c>
      <c r="M1019" t="s">
        <v>1590</v>
      </c>
      <c r="N1019" t="s">
        <v>1591</v>
      </c>
      <c r="P1019" s="16">
        <f t="shared" si="98"/>
        <v>66.009999999999991</v>
      </c>
      <c r="Q1019" s="5">
        <f t="shared" si="99"/>
        <v>0</v>
      </c>
      <c r="R1019" s="21">
        <f t="shared" si="100"/>
        <v>26.709999999999994</v>
      </c>
      <c r="S1019"/>
    </row>
    <row r="1020" spans="1:19" x14ac:dyDescent="0.25">
      <c r="A1020" t="s">
        <v>4587</v>
      </c>
      <c r="B1020" s="3" t="s">
        <v>2099</v>
      </c>
      <c r="C1020" t="s">
        <v>2100</v>
      </c>
      <c r="D1020" t="str">
        <f t="shared" si="101"/>
        <v>70% Virgin wool (organic),  30% Silk</v>
      </c>
      <c r="E1020" t="str">
        <f t="shared" si="97"/>
        <v>light grey mélange  (91 )</v>
      </c>
      <c r="F1020" s="1">
        <v>91</v>
      </c>
      <c r="G1020" s="1" t="s">
        <v>523</v>
      </c>
      <c r="H1020" s="3" t="s">
        <v>4511</v>
      </c>
      <c r="I1020" s="2">
        <v>4046304214091</v>
      </c>
      <c r="J1020" s="21">
        <v>41.65</v>
      </c>
      <c r="L1020" s="63">
        <f t="shared" si="96"/>
        <v>99.95</v>
      </c>
      <c r="M1020" t="s">
        <v>1590</v>
      </c>
      <c r="N1020" t="s">
        <v>1591</v>
      </c>
      <c r="P1020" s="16">
        <f t="shared" si="98"/>
        <v>69.965000000000003</v>
      </c>
      <c r="Q1020" s="5">
        <f t="shared" si="99"/>
        <v>0</v>
      </c>
      <c r="R1020" s="21">
        <f t="shared" si="100"/>
        <v>28.315000000000005</v>
      </c>
      <c r="S1020"/>
    </row>
    <row r="1021" spans="1:19" x14ac:dyDescent="0.25">
      <c r="A1021" t="s">
        <v>4587</v>
      </c>
      <c r="B1021" s="3" t="s">
        <v>2101</v>
      </c>
      <c r="C1021" t="s">
        <v>2102</v>
      </c>
      <c r="D1021" t="str">
        <f t="shared" si="101"/>
        <v>70% Virgin wool (organic),  30% Silk</v>
      </c>
      <c r="E1021" t="str">
        <f t="shared" si="97"/>
        <v>black  (9 )</v>
      </c>
      <c r="F1021" s="1">
        <v>9</v>
      </c>
      <c r="G1021" s="1" t="s">
        <v>33</v>
      </c>
      <c r="H1021" s="3" t="s">
        <v>4509</v>
      </c>
      <c r="I1021" s="2">
        <v>4046304017432</v>
      </c>
      <c r="J1021" s="21">
        <v>36.950000000000003</v>
      </c>
      <c r="L1021" s="63">
        <f t="shared" si="96"/>
        <v>88.7</v>
      </c>
      <c r="M1021" t="s">
        <v>1590</v>
      </c>
      <c r="N1021" t="s">
        <v>1591</v>
      </c>
      <c r="P1021" s="16">
        <f t="shared" si="98"/>
        <v>62.089999999999996</v>
      </c>
      <c r="Q1021" s="5">
        <f t="shared" si="99"/>
        <v>0</v>
      </c>
      <c r="R1021" s="21">
        <f t="shared" si="100"/>
        <v>25.139999999999993</v>
      </c>
      <c r="S1021"/>
    </row>
    <row r="1022" spans="1:19" x14ac:dyDescent="0.25">
      <c r="A1022" t="s">
        <v>4587</v>
      </c>
      <c r="B1022" s="3" t="s">
        <v>2103</v>
      </c>
      <c r="C1022" t="s">
        <v>2104</v>
      </c>
      <c r="D1022" t="str">
        <f t="shared" si="101"/>
        <v>70% Virgin wool (organic),  30% Silk</v>
      </c>
      <c r="E1022" t="str">
        <f t="shared" si="97"/>
        <v>black  (9 )</v>
      </c>
      <c r="F1022" s="1">
        <v>9</v>
      </c>
      <c r="G1022" s="1" t="s">
        <v>33</v>
      </c>
      <c r="H1022" s="3" t="s">
        <v>4510</v>
      </c>
      <c r="I1022" s="2">
        <v>4046304017449</v>
      </c>
      <c r="J1022" s="21">
        <v>39.299999999999997</v>
      </c>
      <c r="L1022" s="63">
        <f t="shared" si="96"/>
        <v>94.3</v>
      </c>
      <c r="M1022" t="s">
        <v>1590</v>
      </c>
      <c r="N1022" t="s">
        <v>1591</v>
      </c>
      <c r="P1022" s="16">
        <f t="shared" si="98"/>
        <v>66.009999999999991</v>
      </c>
      <c r="Q1022" s="5">
        <f t="shared" si="99"/>
        <v>0</v>
      </c>
      <c r="R1022" s="21">
        <f t="shared" si="100"/>
        <v>26.709999999999994</v>
      </c>
      <c r="S1022"/>
    </row>
    <row r="1023" spans="1:19" x14ac:dyDescent="0.25">
      <c r="A1023" t="s">
        <v>4587</v>
      </c>
      <c r="B1023" s="3" t="s">
        <v>2105</v>
      </c>
      <c r="C1023" t="s">
        <v>2106</v>
      </c>
      <c r="D1023" t="str">
        <f t="shared" si="101"/>
        <v>70% Virgin wool (organic),  30% Silk</v>
      </c>
      <c r="E1023" t="str">
        <f t="shared" si="97"/>
        <v>black  (9 )</v>
      </c>
      <c r="F1023" s="1">
        <v>9</v>
      </c>
      <c r="G1023" s="1" t="s">
        <v>33</v>
      </c>
      <c r="H1023" s="3" t="s">
        <v>4511</v>
      </c>
      <c r="I1023" s="2">
        <v>4046304017456</v>
      </c>
      <c r="J1023" s="21">
        <v>41.65</v>
      </c>
      <c r="L1023" s="63">
        <f t="shared" si="96"/>
        <v>99.95</v>
      </c>
      <c r="M1023" t="s">
        <v>1590</v>
      </c>
      <c r="N1023" t="s">
        <v>1591</v>
      </c>
      <c r="P1023" s="16">
        <f t="shared" si="98"/>
        <v>69.965000000000003</v>
      </c>
      <c r="Q1023" s="5">
        <f t="shared" si="99"/>
        <v>0</v>
      </c>
      <c r="R1023" s="21">
        <f t="shared" si="100"/>
        <v>28.315000000000005</v>
      </c>
      <c r="S1023"/>
    </row>
    <row r="1024" spans="1:19" x14ac:dyDescent="0.25">
      <c r="A1024" t="s">
        <v>4586</v>
      </c>
      <c r="B1024" s="3" t="s">
        <v>2107</v>
      </c>
      <c r="C1024" t="s">
        <v>2108</v>
      </c>
      <c r="D1024" t="str">
        <f t="shared" si="101"/>
        <v>70% Virgin wool (organic),  30% Silk</v>
      </c>
      <c r="E1024" t="str">
        <f t="shared" si="97"/>
        <v>light grey mélange  (91 )</v>
      </c>
      <c r="F1024" s="1">
        <v>91</v>
      </c>
      <c r="G1024" s="1" t="s">
        <v>523</v>
      </c>
      <c r="H1024" s="3" t="s">
        <v>4506</v>
      </c>
      <c r="I1024" s="2">
        <v>4046304250884</v>
      </c>
      <c r="J1024" s="21">
        <v>30.5</v>
      </c>
      <c r="L1024" s="63">
        <f t="shared" si="96"/>
        <v>73.2</v>
      </c>
      <c r="M1024" t="s">
        <v>1590</v>
      </c>
      <c r="N1024" t="s">
        <v>1591</v>
      </c>
      <c r="P1024" s="16">
        <f t="shared" si="98"/>
        <v>51.24</v>
      </c>
      <c r="Q1024" s="5">
        <f t="shared" si="99"/>
        <v>0</v>
      </c>
      <c r="R1024" s="21">
        <f t="shared" si="100"/>
        <v>20.740000000000002</v>
      </c>
      <c r="S1024"/>
    </row>
    <row r="1025" spans="1:19" x14ac:dyDescent="0.25">
      <c r="A1025" t="s">
        <v>4586</v>
      </c>
      <c r="B1025" s="3" t="s">
        <v>2109</v>
      </c>
      <c r="C1025" t="s">
        <v>2110</v>
      </c>
      <c r="D1025" t="str">
        <f t="shared" si="101"/>
        <v>70% Virgin wool (organic),  30% Silk</v>
      </c>
      <c r="E1025" t="str">
        <f t="shared" si="97"/>
        <v>light grey mélange  (91 )</v>
      </c>
      <c r="F1025" s="1">
        <v>91</v>
      </c>
      <c r="G1025" s="1" t="s">
        <v>523</v>
      </c>
      <c r="H1025" s="3" t="s">
        <v>4507</v>
      </c>
      <c r="I1025" s="2">
        <v>4046304250891</v>
      </c>
      <c r="J1025" s="21">
        <v>31.9</v>
      </c>
      <c r="L1025" s="63">
        <f t="shared" si="96"/>
        <v>76.55</v>
      </c>
      <c r="M1025" t="s">
        <v>1590</v>
      </c>
      <c r="N1025" t="s">
        <v>1591</v>
      </c>
      <c r="P1025" s="16">
        <f t="shared" si="98"/>
        <v>53.584999999999994</v>
      </c>
      <c r="Q1025" s="5">
        <f t="shared" si="99"/>
        <v>0</v>
      </c>
      <c r="R1025" s="21">
        <f t="shared" si="100"/>
        <v>21.684999999999995</v>
      </c>
      <c r="S1025"/>
    </row>
    <row r="1026" spans="1:19" x14ac:dyDescent="0.25">
      <c r="A1026" t="s">
        <v>4586</v>
      </c>
      <c r="B1026" s="3" t="s">
        <v>2111</v>
      </c>
      <c r="C1026" t="s">
        <v>2112</v>
      </c>
      <c r="D1026" t="str">
        <f t="shared" si="101"/>
        <v>70% Virgin wool (organic),  30% Silk</v>
      </c>
      <c r="E1026" t="str">
        <f t="shared" si="97"/>
        <v>light grey mélange  (91 )</v>
      </c>
      <c r="F1026" s="1">
        <v>91</v>
      </c>
      <c r="G1026" s="1" t="s">
        <v>523</v>
      </c>
      <c r="H1026" s="3" t="s">
        <v>4508</v>
      </c>
      <c r="I1026" s="2">
        <v>4046304250907</v>
      </c>
      <c r="J1026" s="21">
        <v>33.5</v>
      </c>
      <c r="L1026" s="63">
        <f t="shared" si="96"/>
        <v>80.400000000000006</v>
      </c>
      <c r="M1026" t="s">
        <v>1590</v>
      </c>
      <c r="N1026" t="s">
        <v>1591</v>
      </c>
      <c r="P1026" s="16">
        <f t="shared" si="98"/>
        <v>56.28</v>
      </c>
      <c r="Q1026" s="5">
        <f t="shared" si="99"/>
        <v>0</v>
      </c>
      <c r="R1026" s="21">
        <f t="shared" si="100"/>
        <v>22.78</v>
      </c>
      <c r="S1026"/>
    </row>
    <row r="1027" spans="1:19" x14ac:dyDescent="0.25">
      <c r="A1027" t="s">
        <v>4586</v>
      </c>
      <c r="B1027" s="3" t="s">
        <v>2113</v>
      </c>
      <c r="C1027" t="s">
        <v>2114</v>
      </c>
      <c r="D1027" t="str">
        <f t="shared" si="101"/>
        <v>70% Virgin wool (organic),  30% Silk</v>
      </c>
      <c r="E1027" t="str">
        <f t="shared" si="97"/>
        <v>light grey mélange  (91 )</v>
      </c>
      <c r="F1027" s="1">
        <v>91</v>
      </c>
      <c r="G1027" s="1" t="s">
        <v>523</v>
      </c>
      <c r="H1027" s="3" t="s">
        <v>4509</v>
      </c>
      <c r="I1027" s="2">
        <v>4046304250914</v>
      </c>
      <c r="J1027" s="21">
        <v>34.9</v>
      </c>
      <c r="L1027" s="63">
        <f t="shared" si="96"/>
        <v>83.75</v>
      </c>
      <c r="M1027" t="s">
        <v>1590</v>
      </c>
      <c r="N1027" t="s">
        <v>1591</v>
      </c>
      <c r="P1027" s="16">
        <f t="shared" si="98"/>
        <v>58.624999999999993</v>
      </c>
      <c r="Q1027" s="5">
        <f t="shared" si="99"/>
        <v>0</v>
      </c>
      <c r="R1027" s="21">
        <f t="shared" si="100"/>
        <v>23.724999999999994</v>
      </c>
      <c r="S1027"/>
    </row>
    <row r="1028" spans="1:19" x14ac:dyDescent="0.25">
      <c r="A1028" t="s">
        <v>4586</v>
      </c>
      <c r="B1028" s="3" t="s">
        <v>2115</v>
      </c>
      <c r="C1028" t="s">
        <v>2116</v>
      </c>
      <c r="D1028" t="str">
        <f t="shared" si="101"/>
        <v>70% Virgin wool (organic),  30% Silk</v>
      </c>
      <c r="E1028" t="str">
        <f t="shared" si="97"/>
        <v>black  (9 )</v>
      </c>
      <c r="F1028" s="1">
        <v>9</v>
      </c>
      <c r="G1028" s="1" t="s">
        <v>33</v>
      </c>
      <c r="H1028" s="3" t="s">
        <v>4506</v>
      </c>
      <c r="I1028" s="2">
        <v>4046304250921</v>
      </c>
      <c r="J1028" s="21">
        <v>30.5</v>
      </c>
      <c r="L1028" s="63">
        <f t="shared" si="96"/>
        <v>73.2</v>
      </c>
      <c r="M1028" t="s">
        <v>1590</v>
      </c>
      <c r="N1028" t="s">
        <v>1591</v>
      </c>
      <c r="P1028" s="16">
        <f t="shared" si="98"/>
        <v>51.24</v>
      </c>
      <c r="Q1028" s="5">
        <f t="shared" si="99"/>
        <v>0</v>
      </c>
      <c r="R1028" s="21">
        <f t="shared" si="100"/>
        <v>20.740000000000002</v>
      </c>
      <c r="S1028"/>
    </row>
    <row r="1029" spans="1:19" x14ac:dyDescent="0.25">
      <c r="A1029" t="s">
        <v>4586</v>
      </c>
      <c r="B1029" s="3" t="s">
        <v>2117</v>
      </c>
      <c r="C1029" t="s">
        <v>2118</v>
      </c>
      <c r="D1029" t="str">
        <f t="shared" si="101"/>
        <v>70% Virgin wool (organic),  30% Silk</v>
      </c>
      <c r="E1029" t="str">
        <f t="shared" si="97"/>
        <v>black  (9 )</v>
      </c>
      <c r="F1029" s="1">
        <v>9</v>
      </c>
      <c r="G1029" s="1" t="s">
        <v>33</v>
      </c>
      <c r="H1029" s="3" t="s">
        <v>4507</v>
      </c>
      <c r="I1029" s="2">
        <v>4046304250938</v>
      </c>
      <c r="J1029" s="21">
        <v>31.9</v>
      </c>
      <c r="L1029" s="63">
        <f t="shared" ref="L1029:L1092" si="102">ROUND((J1029*2.4)/50,3)*50</f>
        <v>76.55</v>
      </c>
      <c r="M1029" t="s">
        <v>1590</v>
      </c>
      <c r="N1029" t="s">
        <v>1591</v>
      </c>
      <c r="P1029" s="16">
        <f t="shared" si="98"/>
        <v>53.584999999999994</v>
      </c>
      <c r="Q1029" s="5">
        <f t="shared" si="99"/>
        <v>0</v>
      </c>
      <c r="R1029" s="21">
        <f t="shared" si="100"/>
        <v>21.684999999999995</v>
      </c>
      <c r="S1029"/>
    </row>
    <row r="1030" spans="1:19" x14ac:dyDescent="0.25">
      <c r="A1030" t="s">
        <v>4586</v>
      </c>
      <c r="B1030" s="3" t="s">
        <v>2119</v>
      </c>
      <c r="C1030" t="s">
        <v>2120</v>
      </c>
      <c r="D1030" t="str">
        <f t="shared" si="101"/>
        <v>70% Virgin wool (organic),  30% Silk</v>
      </c>
      <c r="E1030" t="str">
        <f t="shared" ref="E1030:E1093" si="103">G1030&amp;" "&amp;" (" &amp;F1030&amp;" )"</f>
        <v>black  (9 )</v>
      </c>
      <c r="F1030" s="1">
        <v>9</v>
      </c>
      <c r="G1030" s="1" t="s">
        <v>33</v>
      </c>
      <c r="H1030" s="3" t="s">
        <v>4508</v>
      </c>
      <c r="I1030" s="2">
        <v>4046304250945</v>
      </c>
      <c r="J1030" s="21">
        <v>33.5</v>
      </c>
      <c r="L1030" s="63">
        <f t="shared" si="102"/>
        <v>80.400000000000006</v>
      </c>
      <c r="M1030" t="s">
        <v>1590</v>
      </c>
      <c r="N1030" t="s">
        <v>1591</v>
      </c>
      <c r="P1030" s="16">
        <f t="shared" ref="P1030:P1093" si="104">L1030*(1-$P$4)</f>
        <v>56.28</v>
      </c>
      <c r="Q1030" s="5">
        <f t="shared" ref="Q1030:Q1093" si="105">K1030*P1030</f>
        <v>0</v>
      </c>
      <c r="R1030" s="21">
        <f t="shared" ref="R1030:R1093" si="106">P1030-J1030</f>
        <v>22.78</v>
      </c>
      <c r="S1030"/>
    </row>
    <row r="1031" spans="1:19" x14ac:dyDescent="0.25">
      <c r="A1031" t="s">
        <v>4586</v>
      </c>
      <c r="B1031" s="3" t="s">
        <v>2121</v>
      </c>
      <c r="C1031" t="s">
        <v>2122</v>
      </c>
      <c r="D1031" t="str">
        <f t="shared" si="101"/>
        <v>70% Virgin wool (organic),  30% Silk</v>
      </c>
      <c r="E1031" t="str">
        <f t="shared" si="103"/>
        <v>black  (9 )</v>
      </c>
      <c r="F1031" s="1">
        <v>9</v>
      </c>
      <c r="G1031" s="1" t="s">
        <v>33</v>
      </c>
      <c r="H1031" s="3" t="s">
        <v>4509</v>
      </c>
      <c r="I1031" s="2">
        <v>4046304250952</v>
      </c>
      <c r="J1031" s="21">
        <v>34.9</v>
      </c>
      <c r="L1031" s="63">
        <f t="shared" si="102"/>
        <v>83.75</v>
      </c>
      <c r="M1031" t="s">
        <v>1590</v>
      </c>
      <c r="N1031" t="s">
        <v>1591</v>
      </c>
      <c r="P1031" s="16">
        <f t="shared" si="104"/>
        <v>58.624999999999993</v>
      </c>
      <c r="Q1031" s="5">
        <f t="shared" si="105"/>
        <v>0</v>
      </c>
      <c r="R1031" s="21">
        <f t="shared" si="106"/>
        <v>23.724999999999994</v>
      </c>
      <c r="S1031"/>
    </row>
    <row r="1032" spans="1:19" x14ac:dyDescent="0.25">
      <c r="A1032" t="s">
        <v>4586</v>
      </c>
      <c r="B1032" s="3" t="s">
        <v>2123</v>
      </c>
      <c r="C1032" t="s">
        <v>2124</v>
      </c>
      <c r="D1032" t="str">
        <f t="shared" si="101"/>
        <v>70% Virgin wool (organic),  30% Silk</v>
      </c>
      <c r="E1032" t="str">
        <f t="shared" si="103"/>
        <v>mallow  (66E )</v>
      </c>
      <c r="F1032" s="1" t="s">
        <v>1699</v>
      </c>
      <c r="G1032" s="1" t="s">
        <v>1700</v>
      </c>
      <c r="H1032" s="3" t="s">
        <v>4506</v>
      </c>
      <c r="I1032" s="2">
        <v>4046304250969</v>
      </c>
      <c r="J1032" s="21">
        <v>30.5</v>
      </c>
      <c r="L1032" s="63">
        <f t="shared" si="102"/>
        <v>73.2</v>
      </c>
      <c r="M1032" t="s">
        <v>1590</v>
      </c>
      <c r="N1032" t="s">
        <v>1591</v>
      </c>
      <c r="P1032" s="16">
        <f t="shared" si="104"/>
        <v>51.24</v>
      </c>
      <c r="Q1032" s="5">
        <f t="shared" si="105"/>
        <v>0</v>
      </c>
      <c r="R1032" s="21">
        <f t="shared" si="106"/>
        <v>20.740000000000002</v>
      </c>
      <c r="S1032"/>
    </row>
    <row r="1033" spans="1:19" x14ac:dyDescent="0.25">
      <c r="A1033" t="s">
        <v>4586</v>
      </c>
      <c r="B1033" s="3" t="s">
        <v>2125</v>
      </c>
      <c r="C1033" t="s">
        <v>2126</v>
      </c>
      <c r="D1033" t="str">
        <f t="shared" si="101"/>
        <v>70% Virgin wool (organic),  30% Silk</v>
      </c>
      <c r="E1033" t="str">
        <f t="shared" si="103"/>
        <v>mallow  (66E )</v>
      </c>
      <c r="F1033" s="1" t="s">
        <v>1699</v>
      </c>
      <c r="G1033" s="1" t="s">
        <v>1700</v>
      </c>
      <c r="H1033" s="3" t="s">
        <v>4507</v>
      </c>
      <c r="I1033" s="2">
        <v>4046304250976</v>
      </c>
      <c r="J1033" s="21">
        <v>31.9</v>
      </c>
      <c r="L1033" s="63">
        <f t="shared" si="102"/>
        <v>76.55</v>
      </c>
      <c r="M1033" t="s">
        <v>1590</v>
      </c>
      <c r="N1033" t="s">
        <v>1591</v>
      </c>
      <c r="P1033" s="16">
        <f t="shared" si="104"/>
        <v>53.584999999999994</v>
      </c>
      <c r="Q1033" s="5">
        <f t="shared" si="105"/>
        <v>0</v>
      </c>
      <c r="R1033" s="21">
        <f t="shared" si="106"/>
        <v>21.684999999999995</v>
      </c>
      <c r="S1033"/>
    </row>
    <row r="1034" spans="1:19" x14ac:dyDescent="0.25">
      <c r="A1034" t="s">
        <v>4586</v>
      </c>
      <c r="B1034" s="3" t="s">
        <v>2127</v>
      </c>
      <c r="C1034" t="s">
        <v>2128</v>
      </c>
      <c r="D1034" t="str">
        <f t="shared" si="101"/>
        <v>70% Virgin wool (organic),  30% Silk</v>
      </c>
      <c r="E1034" t="str">
        <f t="shared" si="103"/>
        <v>mallow  (66E )</v>
      </c>
      <c r="F1034" s="1" t="s">
        <v>1699</v>
      </c>
      <c r="G1034" s="1" t="s">
        <v>1700</v>
      </c>
      <c r="H1034" s="3" t="s">
        <v>4508</v>
      </c>
      <c r="I1034" s="2">
        <v>4046304250983</v>
      </c>
      <c r="J1034" s="21">
        <v>33.5</v>
      </c>
      <c r="L1034" s="63">
        <f t="shared" si="102"/>
        <v>80.400000000000006</v>
      </c>
      <c r="M1034" t="s">
        <v>1590</v>
      </c>
      <c r="N1034" t="s">
        <v>1591</v>
      </c>
      <c r="P1034" s="16">
        <f t="shared" si="104"/>
        <v>56.28</v>
      </c>
      <c r="Q1034" s="5">
        <f t="shared" si="105"/>
        <v>0</v>
      </c>
      <c r="R1034" s="21">
        <f t="shared" si="106"/>
        <v>22.78</v>
      </c>
      <c r="S1034"/>
    </row>
    <row r="1035" spans="1:19" x14ac:dyDescent="0.25">
      <c r="A1035" t="s">
        <v>4586</v>
      </c>
      <c r="B1035" s="3" t="s">
        <v>2129</v>
      </c>
      <c r="C1035" t="s">
        <v>2130</v>
      </c>
      <c r="D1035" t="str">
        <f t="shared" si="101"/>
        <v>70% Virgin wool (organic),  30% Silk</v>
      </c>
      <c r="E1035" t="str">
        <f t="shared" si="103"/>
        <v>mallow  (66E )</v>
      </c>
      <c r="F1035" s="1" t="s">
        <v>1699</v>
      </c>
      <c r="G1035" s="1" t="s">
        <v>1700</v>
      </c>
      <c r="H1035" s="3" t="s">
        <v>4509</v>
      </c>
      <c r="I1035" s="2">
        <v>4046304250990</v>
      </c>
      <c r="J1035" s="21">
        <v>34.9</v>
      </c>
      <c r="L1035" s="63">
        <f t="shared" si="102"/>
        <v>83.75</v>
      </c>
      <c r="M1035" t="s">
        <v>1590</v>
      </c>
      <c r="N1035" t="s">
        <v>1591</v>
      </c>
      <c r="P1035" s="16">
        <f t="shared" si="104"/>
        <v>58.624999999999993</v>
      </c>
      <c r="Q1035" s="5">
        <f t="shared" si="105"/>
        <v>0</v>
      </c>
      <c r="R1035" s="21">
        <f t="shared" si="106"/>
        <v>23.724999999999994</v>
      </c>
      <c r="S1035"/>
    </row>
    <row r="1036" spans="1:19" x14ac:dyDescent="0.25">
      <c r="A1036" t="s">
        <v>4586</v>
      </c>
      <c r="B1036" s="3" t="s">
        <v>2131</v>
      </c>
      <c r="C1036" t="s">
        <v>2132</v>
      </c>
      <c r="D1036" t="str">
        <f t="shared" si="101"/>
        <v>70% Virgin wool (organic),  30% Silk</v>
      </c>
      <c r="E1036" t="str">
        <f t="shared" si="103"/>
        <v>black  (9 )</v>
      </c>
      <c r="F1036" s="1">
        <v>9</v>
      </c>
      <c r="G1036" s="1" t="s">
        <v>33</v>
      </c>
      <c r="H1036" s="3" t="s">
        <v>4506</v>
      </c>
      <c r="I1036" s="2">
        <v>4046304190982</v>
      </c>
      <c r="J1036" s="21">
        <v>33.700000000000003</v>
      </c>
      <c r="L1036" s="63">
        <f t="shared" si="102"/>
        <v>80.900000000000006</v>
      </c>
      <c r="M1036" t="s">
        <v>1590</v>
      </c>
      <c r="N1036" t="s">
        <v>1591</v>
      </c>
      <c r="P1036" s="15">
        <f>L1036*(1-$P$3)</f>
        <v>52.585000000000008</v>
      </c>
      <c r="Q1036" s="5">
        <f t="shared" si="105"/>
        <v>0</v>
      </c>
      <c r="R1036" s="21">
        <f t="shared" si="106"/>
        <v>18.885000000000005</v>
      </c>
      <c r="S1036"/>
    </row>
    <row r="1037" spans="1:19" x14ac:dyDescent="0.25">
      <c r="A1037" t="s">
        <v>4586</v>
      </c>
      <c r="B1037" s="3" t="s">
        <v>2133</v>
      </c>
      <c r="C1037" t="s">
        <v>2134</v>
      </c>
      <c r="D1037" t="str">
        <f t="shared" si="101"/>
        <v>70% Virgin wool (organic),  30% Silk</v>
      </c>
      <c r="E1037" t="str">
        <f t="shared" si="103"/>
        <v>black  (9 )</v>
      </c>
      <c r="F1037" s="1">
        <v>9</v>
      </c>
      <c r="G1037" s="1" t="s">
        <v>33</v>
      </c>
      <c r="H1037" s="3" t="s">
        <v>4507</v>
      </c>
      <c r="I1037" s="2">
        <v>4046304190999</v>
      </c>
      <c r="J1037" s="21">
        <v>36.700000000000003</v>
      </c>
      <c r="L1037" s="63">
        <f t="shared" si="102"/>
        <v>88.1</v>
      </c>
      <c r="M1037" t="s">
        <v>1590</v>
      </c>
      <c r="N1037" t="s">
        <v>1591</v>
      </c>
      <c r="P1037" s="15">
        <f t="shared" ref="P1037:P1047" si="107">L1037*(1-$P$3)</f>
        <v>57.265000000000001</v>
      </c>
      <c r="Q1037" s="5">
        <f t="shared" si="105"/>
        <v>0</v>
      </c>
      <c r="R1037" s="21">
        <f t="shared" si="106"/>
        <v>20.564999999999998</v>
      </c>
      <c r="S1037"/>
    </row>
    <row r="1038" spans="1:19" x14ac:dyDescent="0.25">
      <c r="A1038" t="s">
        <v>4586</v>
      </c>
      <c r="B1038" s="3" t="s">
        <v>2135</v>
      </c>
      <c r="C1038" t="s">
        <v>2136</v>
      </c>
      <c r="D1038" t="str">
        <f t="shared" si="101"/>
        <v>70% Virgin wool (organic),  30% Silk</v>
      </c>
      <c r="E1038" t="str">
        <f t="shared" si="103"/>
        <v>black  (9 )</v>
      </c>
      <c r="F1038" s="1">
        <v>9</v>
      </c>
      <c r="G1038" s="1" t="s">
        <v>33</v>
      </c>
      <c r="H1038" s="3" t="s">
        <v>4508</v>
      </c>
      <c r="I1038" s="2">
        <v>4046304191002</v>
      </c>
      <c r="J1038" s="21">
        <v>38.200000000000003</v>
      </c>
      <c r="L1038" s="63">
        <f t="shared" si="102"/>
        <v>91.7</v>
      </c>
      <c r="M1038" t="s">
        <v>1590</v>
      </c>
      <c r="N1038" t="s">
        <v>1591</v>
      </c>
      <c r="P1038" s="15">
        <f t="shared" si="107"/>
        <v>59.605000000000004</v>
      </c>
      <c r="Q1038" s="5">
        <f t="shared" si="105"/>
        <v>0</v>
      </c>
      <c r="R1038" s="21">
        <f t="shared" si="106"/>
        <v>21.405000000000001</v>
      </c>
      <c r="S1038"/>
    </row>
    <row r="1039" spans="1:19" x14ac:dyDescent="0.25">
      <c r="A1039" t="s">
        <v>4586</v>
      </c>
      <c r="B1039" s="3" t="s">
        <v>2137</v>
      </c>
      <c r="C1039" t="s">
        <v>2138</v>
      </c>
      <c r="D1039" t="str">
        <f t="shared" si="101"/>
        <v>70% Virgin wool (organic),  30% Silk</v>
      </c>
      <c r="E1039" t="str">
        <f t="shared" si="103"/>
        <v>black  (9 )</v>
      </c>
      <c r="F1039" s="1">
        <v>9</v>
      </c>
      <c r="G1039" s="1" t="s">
        <v>33</v>
      </c>
      <c r="H1039" s="3" t="s">
        <v>4509</v>
      </c>
      <c r="I1039" s="2">
        <v>4046304191019</v>
      </c>
      <c r="J1039" s="21">
        <v>41.2</v>
      </c>
      <c r="L1039" s="63">
        <f t="shared" si="102"/>
        <v>98.9</v>
      </c>
      <c r="M1039" t="s">
        <v>1590</v>
      </c>
      <c r="N1039" t="s">
        <v>1591</v>
      </c>
      <c r="P1039" s="15">
        <f t="shared" si="107"/>
        <v>64.285000000000011</v>
      </c>
      <c r="Q1039" s="5">
        <f t="shared" si="105"/>
        <v>0</v>
      </c>
      <c r="R1039" s="21">
        <f t="shared" si="106"/>
        <v>23.085000000000008</v>
      </c>
      <c r="S1039"/>
    </row>
    <row r="1040" spans="1:19" x14ac:dyDescent="0.25">
      <c r="A1040" t="s">
        <v>4586</v>
      </c>
      <c r="B1040" s="3" t="s">
        <v>2139</v>
      </c>
      <c r="C1040" t="s">
        <v>2140</v>
      </c>
      <c r="D1040" t="str">
        <f t="shared" si="101"/>
        <v>70% Virgin wool (organic),  30% Silk</v>
      </c>
      <c r="E1040" t="str">
        <f t="shared" si="103"/>
        <v>navy-blue  (33 )</v>
      </c>
      <c r="F1040" s="1">
        <v>33</v>
      </c>
      <c r="G1040" s="1" t="s">
        <v>1662</v>
      </c>
      <c r="H1040" s="3" t="s">
        <v>4506</v>
      </c>
      <c r="I1040" s="2">
        <v>4046304234044</v>
      </c>
      <c r="J1040" s="21">
        <v>33.700000000000003</v>
      </c>
      <c r="L1040" s="63">
        <f t="shared" si="102"/>
        <v>80.900000000000006</v>
      </c>
      <c r="M1040" t="s">
        <v>1590</v>
      </c>
      <c r="N1040" t="s">
        <v>1591</v>
      </c>
      <c r="P1040" s="15">
        <f t="shared" si="107"/>
        <v>52.585000000000008</v>
      </c>
      <c r="Q1040" s="5">
        <f t="shared" si="105"/>
        <v>0</v>
      </c>
      <c r="R1040" s="21">
        <f t="shared" si="106"/>
        <v>18.885000000000005</v>
      </c>
      <c r="S1040"/>
    </row>
    <row r="1041" spans="1:19" x14ac:dyDescent="0.25">
      <c r="A1041" t="s">
        <v>4586</v>
      </c>
      <c r="B1041" s="3" t="s">
        <v>2141</v>
      </c>
      <c r="C1041" t="s">
        <v>2142</v>
      </c>
      <c r="D1041" t="str">
        <f t="shared" si="101"/>
        <v>70% Virgin wool (organic),  30% Silk</v>
      </c>
      <c r="E1041" t="str">
        <f t="shared" si="103"/>
        <v>navy-blue  (33 )</v>
      </c>
      <c r="F1041" s="1">
        <v>33</v>
      </c>
      <c r="G1041" s="1" t="s">
        <v>1662</v>
      </c>
      <c r="H1041" s="3" t="s">
        <v>4507</v>
      </c>
      <c r="I1041" s="2">
        <v>4046304234051</v>
      </c>
      <c r="J1041" s="21">
        <v>36.700000000000003</v>
      </c>
      <c r="L1041" s="63">
        <f t="shared" si="102"/>
        <v>88.1</v>
      </c>
      <c r="M1041" t="s">
        <v>1590</v>
      </c>
      <c r="N1041" t="s">
        <v>1591</v>
      </c>
      <c r="P1041" s="15">
        <f t="shared" si="107"/>
        <v>57.265000000000001</v>
      </c>
      <c r="Q1041" s="5">
        <f t="shared" si="105"/>
        <v>0</v>
      </c>
      <c r="R1041" s="21">
        <f t="shared" si="106"/>
        <v>20.564999999999998</v>
      </c>
      <c r="S1041"/>
    </row>
    <row r="1042" spans="1:19" x14ac:dyDescent="0.25">
      <c r="A1042" t="s">
        <v>4586</v>
      </c>
      <c r="B1042" s="3" t="s">
        <v>2143</v>
      </c>
      <c r="C1042" t="s">
        <v>2144</v>
      </c>
      <c r="D1042" t="str">
        <f t="shared" si="101"/>
        <v>70% Virgin wool (organic),  30% Silk</v>
      </c>
      <c r="E1042" t="str">
        <f t="shared" si="103"/>
        <v>navy-blue  (33 )</v>
      </c>
      <c r="F1042" s="1">
        <v>33</v>
      </c>
      <c r="G1042" s="1" t="s">
        <v>1662</v>
      </c>
      <c r="H1042" s="3" t="s">
        <v>4508</v>
      </c>
      <c r="I1042" s="2">
        <v>4046304234068</v>
      </c>
      <c r="J1042" s="21">
        <v>38.200000000000003</v>
      </c>
      <c r="L1042" s="63">
        <f t="shared" si="102"/>
        <v>91.7</v>
      </c>
      <c r="M1042" t="s">
        <v>1590</v>
      </c>
      <c r="N1042" t="s">
        <v>1591</v>
      </c>
      <c r="P1042" s="15">
        <f t="shared" si="107"/>
        <v>59.605000000000004</v>
      </c>
      <c r="Q1042" s="5">
        <f t="shared" si="105"/>
        <v>0</v>
      </c>
      <c r="R1042" s="21">
        <f t="shared" si="106"/>
        <v>21.405000000000001</v>
      </c>
      <c r="S1042"/>
    </row>
    <row r="1043" spans="1:19" x14ac:dyDescent="0.25">
      <c r="A1043" t="s">
        <v>4586</v>
      </c>
      <c r="B1043" s="3" t="s">
        <v>2145</v>
      </c>
      <c r="C1043" t="s">
        <v>2146</v>
      </c>
      <c r="D1043" t="str">
        <f t="shared" si="101"/>
        <v>70% Virgin wool (organic),  30% Silk</v>
      </c>
      <c r="E1043" t="str">
        <f t="shared" si="103"/>
        <v>navy-blue  (33 )</v>
      </c>
      <c r="F1043" s="1">
        <v>33</v>
      </c>
      <c r="G1043" s="1" t="s">
        <v>1662</v>
      </c>
      <c r="H1043" s="3" t="s">
        <v>4509</v>
      </c>
      <c r="I1043" s="2">
        <v>4046304234075</v>
      </c>
      <c r="J1043" s="21">
        <v>41.2</v>
      </c>
      <c r="L1043" s="63">
        <f t="shared" si="102"/>
        <v>98.9</v>
      </c>
      <c r="M1043" t="s">
        <v>1590</v>
      </c>
      <c r="N1043" t="s">
        <v>1591</v>
      </c>
      <c r="P1043" s="15">
        <f t="shared" si="107"/>
        <v>64.285000000000011</v>
      </c>
      <c r="Q1043" s="5">
        <f t="shared" si="105"/>
        <v>0</v>
      </c>
      <c r="R1043" s="21">
        <f t="shared" si="106"/>
        <v>23.085000000000008</v>
      </c>
      <c r="S1043"/>
    </row>
    <row r="1044" spans="1:19" x14ac:dyDescent="0.25">
      <c r="A1044" t="s">
        <v>4586</v>
      </c>
      <c r="B1044" s="3" t="s">
        <v>2147</v>
      </c>
      <c r="C1044" t="s">
        <v>2148</v>
      </c>
      <c r="D1044" t="str">
        <f t="shared" si="101"/>
        <v>70% Virgin wool (organic),  30% Silk</v>
      </c>
      <c r="E1044" t="str">
        <f t="shared" si="103"/>
        <v>mallow  (66E )</v>
      </c>
      <c r="F1044" s="1" t="s">
        <v>1699</v>
      </c>
      <c r="G1044" s="1" t="s">
        <v>1700</v>
      </c>
      <c r="H1044" s="3" t="s">
        <v>4506</v>
      </c>
      <c r="I1044" s="2">
        <v>4046304209295</v>
      </c>
      <c r="J1044" s="21">
        <v>33.700000000000003</v>
      </c>
      <c r="L1044" s="63">
        <f t="shared" si="102"/>
        <v>80.900000000000006</v>
      </c>
      <c r="M1044" t="s">
        <v>1590</v>
      </c>
      <c r="N1044" t="s">
        <v>1591</v>
      </c>
      <c r="P1044" s="15">
        <f t="shared" si="107"/>
        <v>52.585000000000008</v>
      </c>
      <c r="Q1044" s="5">
        <f t="shared" si="105"/>
        <v>0</v>
      </c>
      <c r="R1044" s="21">
        <f t="shared" si="106"/>
        <v>18.885000000000005</v>
      </c>
      <c r="S1044"/>
    </row>
    <row r="1045" spans="1:19" x14ac:dyDescent="0.25">
      <c r="A1045" t="s">
        <v>4586</v>
      </c>
      <c r="B1045" s="3" t="s">
        <v>2149</v>
      </c>
      <c r="C1045" t="s">
        <v>2150</v>
      </c>
      <c r="D1045" t="str">
        <f t="shared" si="101"/>
        <v>70% Virgin wool (organic),  30% Silk</v>
      </c>
      <c r="E1045" t="str">
        <f t="shared" si="103"/>
        <v>mallow  (66E )</v>
      </c>
      <c r="F1045" s="1" t="s">
        <v>1699</v>
      </c>
      <c r="G1045" s="1" t="s">
        <v>1700</v>
      </c>
      <c r="H1045" s="3" t="s">
        <v>4507</v>
      </c>
      <c r="I1045" s="2">
        <v>4046304209301</v>
      </c>
      <c r="J1045" s="21">
        <v>36.700000000000003</v>
      </c>
      <c r="L1045" s="63">
        <f t="shared" si="102"/>
        <v>88.1</v>
      </c>
      <c r="M1045" t="s">
        <v>1590</v>
      </c>
      <c r="N1045" t="s">
        <v>1591</v>
      </c>
      <c r="P1045" s="15">
        <f t="shared" si="107"/>
        <v>57.265000000000001</v>
      </c>
      <c r="Q1045" s="5">
        <f t="shared" si="105"/>
        <v>0</v>
      </c>
      <c r="R1045" s="21">
        <f t="shared" si="106"/>
        <v>20.564999999999998</v>
      </c>
      <c r="S1045"/>
    </row>
    <row r="1046" spans="1:19" x14ac:dyDescent="0.25">
      <c r="A1046" t="s">
        <v>4586</v>
      </c>
      <c r="B1046" s="3" t="s">
        <v>2151</v>
      </c>
      <c r="C1046" t="s">
        <v>2152</v>
      </c>
      <c r="D1046" t="str">
        <f t="shared" si="101"/>
        <v>70% Virgin wool (organic),  30% Silk</v>
      </c>
      <c r="E1046" t="str">
        <f t="shared" si="103"/>
        <v>mallow  (66E )</v>
      </c>
      <c r="F1046" s="1" t="s">
        <v>1699</v>
      </c>
      <c r="G1046" s="1" t="s">
        <v>1700</v>
      </c>
      <c r="H1046" s="3" t="s">
        <v>4508</v>
      </c>
      <c r="I1046" s="2">
        <v>4046304209318</v>
      </c>
      <c r="J1046" s="21">
        <v>38.200000000000003</v>
      </c>
      <c r="L1046" s="63">
        <f t="shared" si="102"/>
        <v>91.7</v>
      </c>
      <c r="M1046" t="s">
        <v>1590</v>
      </c>
      <c r="N1046" t="s">
        <v>1591</v>
      </c>
      <c r="P1046" s="15">
        <f t="shared" si="107"/>
        <v>59.605000000000004</v>
      </c>
      <c r="Q1046" s="5">
        <f t="shared" si="105"/>
        <v>0</v>
      </c>
      <c r="R1046" s="21">
        <f t="shared" si="106"/>
        <v>21.405000000000001</v>
      </c>
      <c r="S1046"/>
    </row>
    <row r="1047" spans="1:19" x14ac:dyDescent="0.25">
      <c r="A1047" t="s">
        <v>4586</v>
      </c>
      <c r="B1047" s="3" t="s">
        <v>2153</v>
      </c>
      <c r="C1047" t="s">
        <v>2154</v>
      </c>
      <c r="D1047" t="str">
        <f t="shared" si="101"/>
        <v>70% Virgin wool (organic),  30% Silk</v>
      </c>
      <c r="E1047" t="str">
        <f t="shared" si="103"/>
        <v>mallow  (66E )</v>
      </c>
      <c r="F1047" s="1" t="s">
        <v>1699</v>
      </c>
      <c r="G1047" s="1" t="s">
        <v>1700</v>
      </c>
      <c r="H1047" s="3" t="s">
        <v>4509</v>
      </c>
      <c r="I1047" s="2">
        <v>4046304209325</v>
      </c>
      <c r="J1047" s="21">
        <v>41.2</v>
      </c>
      <c r="L1047" s="63">
        <f t="shared" si="102"/>
        <v>98.9</v>
      </c>
      <c r="M1047" t="s">
        <v>1590</v>
      </c>
      <c r="N1047" t="s">
        <v>1591</v>
      </c>
      <c r="P1047" s="15">
        <f t="shared" si="107"/>
        <v>64.285000000000011</v>
      </c>
      <c r="Q1047" s="5">
        <f t="shared" si="105"/>
        <v>0</v>
      </c>
      <c r="R1047" s="21">
        <f t="shared" si="106"/>
        <v>23.085000000000008</v>
      </c>
      <c r="S1047"/>
    </row>
    <row r="1048" spans="1:19" x14ac:dyDescent="0.25">
      <c r="A1048" t="s">
        <v>4589</v>
      </c>
      <c r="B1048" s="3" t="s">
        <v>2155</v>
      </c>
      <c r="C1048" t="s">
        <v>2156</v>
      </c>
      <c r="D1048" t="str">
        <f t="shared" si="101"/>
        <v>70% Virgin wool (organic),  30% Silk</v>
      </c>
      <c r="E1048" t="str">
        <f t="shared" si="103"/>
        <v>natural  (1 )</v>
      </c>
      <c r="F1048" s="1">
        <v>1</v>
      </c>
      <c r="G1048" s="1" t="s">
        <v>6</v>
      </c>
      <c r="H1048" s="3">
        <v>104</v>
      </c>
      <c r="I1048" s="2">
        <v>4046304234099</v>
      </c>
      <c r="J1048" s="21">
        <v>13.95</v>
      </c>
      <c r="L1048" s="63">
        <f t="shared" si="102"/>
        <v>33.5</v>
      </c>
      <c r="M1048" t="s">
        <v>1590</v>
      </c>
      <c r="N1048" t="s">
        <v>1591</v>
      </c>
      <c r="P1048" s="16">
        <f t="shared" si="104"/>
        <v>23.45</v>
      </c>
      <c r="Q1048" s="5">
        <f t="shared" si="105"/>
        <v>0</v>
      </c>
      <c r="R1048" s="21">
        <f t="shared" si="106"/>
        <v>9.5</v>
      </c>
      <c r="S1048"/>
    </row>
    <row r="1049" spans="1:19" x14ac:dyDescent="0.25">
      <c r="A1049" t="s">
        <v>4589</v>
      </c>
      <c r="B1049" s="3" t="s">
        <v>2157</v>
      </c>
      <c r="C1049" t="s">
        <v>2158</v>
      </c>
      <c r="D1049" t="str">
        <f t="shared" si="101"/>
        <v>70% Virgin wool (organic),  30% Silk</v>
      </c>
      <c r="E1049" t="str">
        <f t="shared" si="103"/>
        <v>natural  (1 )</v>
      </c>
      <c r="F1049" s="1">
        <v>1</v>
      </c>
      <c r="G1049" s="1" t="s">
        <v>6</v>
      </c>
      <c r="H1049" s="3">
        <v>116</v>
      </c>
      <c r="I1049" s="2">
        <v>4046304234105</v>
      </c>
      <c r="J1049" s="21">
        <v>15.25</v>
      </c>
      <c r="L1049" s="63">
        <f t="shared" si="102"/>
        <v>36.6</v>
      </c>
      <c r="M1049" t="s">
        <v>1590</v>
      </c>
      <c r="N1049" t="s">
        <v>1591</v>
      </c>
      <c r="P1049" s="16">
        <f t="shared" si="104"/>
        <v>25.62</v>
      </c>
      <c r="Q1049" s="5">
        <f t="shared" si="105"/>
        <v>0</v>
      </c>
      <c r="R1049" s="21">
        <f t="shared" si="106"/>
        <v>10.370000000000001</v>
      </c>
      <c r="S1049"/>
    </row>
    <row r="1050" spans="1:19" x14ac:dyDescent="0.25">
      <c r="A1050" t="s">
        <v>4589</v>
      </c>
      <c r="B1050" s="3" t="s">
        <v>2159</v>
      </c>
      <c r="C1050" t="s">
        <v>2160</v>
      </c>
      <c r="D1050" t="str">
        <f t="shared" si="101"/>
        <v>70% Virgin wool (organic),  30% Silk</v>
      </c>
      <c r="E1050" t="str">
        <f t="shared" si="103"/>
        <v>natural  (1 )</v>
      </c>
      <c r="F1050" s="1">
        <v>1</v>
      </c>
      <c r="G1050" s="1" t="s">
        <v>6</v>
      </c>
      <c r="H1050" s="3">
        <v>128</v>
      </c>
      <c r="I1050" s="2">
        <v>4046304234112</v>
      </c>
      <c r="J1050" s="21">
        <v>16.649999999999999</v>
      </c>
      <c r="L1050" s="63">
        <f t="shared" si="102"/>
        <v>39.950000000000003</v>
      </c>
      <c r="M1050" t="s">
        <v>1590</v>
      </c>
      <c r="N1050" t="s">
        <v>1591</v>
      </c>
      <c r="P1050" s="16">
        <f t="shared" si="104"/>
        <v>27.965</v>
      </c>
      <c r="Q1050" s="5">
        <f t="shared" si="105"/>
        <v>0</v>
      </c>
      <c r="R1050" s="21">
        <f t="shared" si="106"/>
        <v>11.315000000000001</v>
      </c>
      <c r="S1050"/>
    </row>
    <row r="1051" spans="1:19" x14ac:dyDescent="0.25">
      <c r="A1051" t="s">
        <v>4589</v>
      </c>
      <c r="B1051" s="3" t="s">
        <v>2161</v>
      </c>
      <c r="C1051" t="s">
        <v>2162</v>
      </c>
      <c r="D1051" t="str">
        <f t="shared" si="101"/>
        <v>70% Virgin wool (organic),  30% Silk</v>
      </c>
      <c r="E1051" t="str">
        <f t="shared" si="103"/>
        <v>natural  (1 )</v>
      </c>
      <c r="F1051" s="1">
        <v>1</v>
      </c>
      <c r="G1051" s="1" t="s">
        <v>6</v>
      </c>
      <c r="H1051" s="3">
        <v>140</v>
      </c>
      <c r="I1051" s="2">
        <v>4046304234129</v>
      </c>
      <c r="J1051" s="21">
        <v>18.100000000000001</v>
      </c>
      <c r="L1051" s="63">
        <f t="shared" si="102"/>
        <v>43.45</v>
      </c>
      <c r="M1051" t="s">
        <v>1590</v>
      </c>
      <c r="N1051" t="s">
        <v>1591</v>
      </c>
      <c r="P1051" s="16">
        <f t="shared" si="104"/>
        <v>30.414999999999999</v>
      </c>
      <c r="Q1051" s="5">
        <f t="shared" si="105"/>
        <v>0</v>
      </c>
      <c r="R1051" s="21">
        <f t="shared" si="106"/>
        <v>12.314999999999998</v>
      </c>
      <c r="S1051"/>
    </row>
    <row r="1052" spans="1:19" x14ac:dyDescent="0.25">
      <c r="A1052" t="s">
        <v>4589</v>
      </c>
      <c r="B1052" s="3" t="s">
        <v>2163</v>
      </c>
      <c r="C1052" t="s">
        <v>2164</v>
      </c>
      <c r="D1052" t="str">
        <f t="shared" si="101"/>
        <v>70% Virgin wool (organic),  30% Silk</v>
      </c>
      <c r="E1052" t="str">
        <f t="shared" si="103"/>
        <v>natural  (1 )</v>
      </c>
      <c r="F1052" s="1">
        <v>1</v>
      </c>
      <c r="G1052" s="1" t="s">
        <v>6</v>
      </c>
      <c r="H1052" s="3">
        <v>152</v>
      </c>
      <c r="I1052" s="2">
        <v>4046304234136</v>
      </c>
      <c r="J1052" s="21">
        <v>19.600000000000001</v>
      </c>
      <c r="L1052" s="63">
        <f t="shared" si="102"/>
        <v>47.05</v>
      </c>
      <c r="M1052" t="s">
        <v>1590</v>
      </c>
      <c r="N1052" t="s">
        <v>1591</v>
      </c>
      <c r="P1052" s="16">
        <f t="shared" si="104"/>
        <v>32.934999999999995</v>
      </c>
      <c r="Q1052" s="5">
        <f t="shared" si="105"/>
        <v>0</v>
      </c>
      <c r="R1052" s="21">
        <f t="shared" si="106"/>
        <v>13.334999999999994</v>
      </c>
      <c r="S1052"/>
    </row>
    <row r="1053" spans="1:19" x14ac:dyDescent="0.25">
      <c r="A1053" t="s">
        <v>4589</v>
      </c>
      <c r="B1053" s="3" t="s">
        <v>2165</v>
      </c>
      <c r="C1053" t="s">
        <v>2166</v>
      </c>
      <c r="D1053" t="str">
        <f t="shared" si="101"/>
        <v>70% Virgin wool (organic),  30% Silk</v>
      </c>
      <c r="E1053" t="str">
        <f t="shared" si="103"/>
        <v>natural  (1 )</v>
      </c>
      <c r="F1053" s="1">
        <v>1</v>
      </c>
      <c r="G1053" s="1" t="s">
        <v>6</v>
      </c>
      <c r="H1053" s="3">
        <v>164</v>
      </c>
      <c r="I1053" s="2">
        <v>4046304234143</v>
      </c>
      <c r="J1053" s="21">
        <v>20.100000000000001</v>
      </c>
      <c r="L1053" s="63">
        <f t="shared" si="102"/>
        <v>48.25</v>
      </c>
      <c r="M1053" t="s">
        <v>1590</v>
      </c>
      <c r="N1053" t="s">
        <v>1591</v>
      </c>
      <c r="P1053" s="16">
        <f t="shared" si="104"/>
        <v>33.774999999999999</v>
      </c>
      <c r="Q1053" s="5">
        <f t="shared" si="105"/>
        <v>0</v>
      </c>
      <c r="R1053" s="21">
        <f t="shared" si="106"/>
        <v>13.674999999999997</v>
      </c>
      <c r="S1053"/>
    </row>
    <row r="1054" spans="1:19" x14ac:dyDescent="0.25">
      <c r="A1054" t="s">
        <v>4589</v>
      </c>
      <c r="B1054" s="3" t="s">
        <v>2167</v>
      </c>
      <c r="C1054" t="s">
        <v>2168</v>
      </c>
      <c r="D1054" t="str">
        <f t="shared" si="101"/>
        <v>70% Virgin wool (organic),  30% Silk</v>
      </c>
      <c r="E1054" t="str">
        <f t="shared" si="103"/>
        <v>natural  (1 )</v>
      </c>
      <c r="F1054" s="1">
        <v>1</v>
      </c>
      <c r="G1054" s="1" t="s">
        <v>6</v>
      </c>
      <c r="H1054" s="3">
        <v>176</v>
      </c>
      <c r="I1054" s="2">
        <v>4046304234150</v>
      </c>
      <c r="J1054" s="21">
        <v>20.6</v>
      </c>
      <c r="L1054" s="63">
        <f t="shared" si="102"/>
        <v>49.45</v>
      </c>
      <c r="M1054" t="s">
        <v>1590</v>
      </c>
      <c r="N1054" t="s">
        <v>1591</v>
      </c>
      <c r="P1054" s="16">
        <f t="shared" si="104"/>
        <v>34.615000000000002</v>
      </c>
      <c r="Q1054" s="5">
        <f t="shared" si="105"/>
        <v>0</v>
      </c>
      <c r="R1054" s="21">
        <f t="shared" si="106"/>
        <v>14.015000000000001</v>
      </c>
      <c r="S1054"/>
    </row>
    <row r="1055" spans="1:19" x14ac:dyDescent="0.25">
      <c r="A1055" t="s">
        <v>4589</v>
      </c>
      <c r="B1055" s="3" t="s">
        <v>2169</v>
      </c>
      <c r="C1055" t="s">
        <v>2170</v>
      </c>
      <c r="D1055" t="str">
        <f t="shared" si="101"/>
        <v>70% Virgin wool (organic),  30% Silk</v>
      </c>
      <c r="E1055" t="str">
        <f t="shared" si="103"/>
        <v>natural  (1 )</v>
      </c>
      <c r="F1055" s="1">
        <v>1</v>
      </c>
      <c r="G1055" s="1" t="s">
        <v>6</v>
      </c>
      <c r="H1055" s="3">
        <v>92</v>
      </c>
      <c r="I1055" s="2">
        <v>4046304234082</v>
      </c>
      <c r="J1055" s="21">
        <v>12.65</v>
      </c>
      <c r="L1055" s="63">
        <f t="shared" si="102"/>
        <v>30.349999999999998</v>
      </c>
      <c r="M1055" t="s">
        <v>1590</v>
      </c>
      <c r="N1055" t="s">
        <v>1591</v>
      </c>
      <c r="P1055" s="16">
        <f t="shared" si="104"/>
        <v>21.244999999999997</v>
      </c>
      <c r="Q1055" s="5">
        <f t="shared" si="105"/>
        <v>0</v>
      </c>
      <c r="R1055" s="21">
        <f t="shared" si="106"/>
        <v>8.5949999999999971</v>
      </c>
      <c r="S1055"/>
    </row>
    <row r="1056" spans="1:19" x14ac:dyDescent="0.25">
      <c r="A1056" t="s">
        <v>4589</v>
      </c>
      <c r="B1056" s="3" t="s">
        <v>2171</v>
      </c>
      <c r="C1056" t="s">
        <v>2172</v>
      </c>
      <c r="D1056" t="str">
        <f t="shared" si="101"/>
        <v>70% Virgin wool (organic),  30% Silk</v>
      </c>
      <c r="E1056" t="str">
        <f t="shared" si="103"/>
        <v xml:space="preserve">  (4 )</v>
      </c>
      <c r="F1056" s="1">
        <v>4</v>
      </c>
      <c r="H1056" s="3">
        <v>104</v>
      </c>
      <c r="I1056" s="2">
        <v>4046304162804</v>
      </c>
      <c r="J1056" s="21">
        <v>14.9</v>
      </c>
      <c r="L1056" s="63">
        <f t="shared" si="102"/>
        <v>35.75</v>
      </c>
      <c r="M1056" t="s">
        <v>1590</v>
      </c>
      <c r="N1056" t="s">
        <v>1591</v>
      </c>
      <c r="P1056" s="16">
        <f t="shared" si="104"/>
        <v>25.024999999999999</v>
      </c>
      <c r="Q1056" s="5">
        <f t="shared" si="105"/>
        <v>0</v>
      </c>
      <c r="R1056" s="21">
        <f t="shared" si="106"/>
        <v>10.124999999999998</v>
      </c>
      <c r="S1056"/>
    </row>
    <row r="1057" spans="1:19" x14ac:dyDescent="0.25">
      <c r="A1057" t="s">
        <v>4589</v>
      </c>
      <c r="B1057" s="3" t="s">
        <v>2173</v>
      </c>
      <c r="C1057" t="s">
        <v>2174</v>
      </c>
      <c r="D1057" t="str">
        <f t="shared" si="101"/>
        <v>70% Virgin wool (organic),  30% Silk</v>
      </c>
      <c r="E1057" t="str">
        <f t="shared" si="103"/>
        <v xml:space="preserve">  (4 )</v>
      </c>
      <c r="F1057" s="1">
        <v>4</v>
      </c>
      <c r="H1057" s="3">
        <v>116</v>
      </c>
      <c r="I1057" s="2">
        <v>4046304162811</v>
      </c>
      <c r="J1057" s="21">
        <v>16.3</v>
      </c>
      <c r="L1057" s="63">
        <f t="shared" si="102"/>
        <v>39.1</v>
      </c>
      <c r="M1057" t="s">
        <v>1590</v>
      </c>
      <c r="N1057" t="s">
        <v>1591</v>
      </c>
      <c r="P1057" s="16">
        <f t="shared" si="104"/>
        <v>27.37</v>
      </c>
      <c r="Q1057" s="5">
        <f t="shared" si="105"/>
        <v>0</v>
      </c>
      <c r="R1057" s="21">
        <f t="shared" si="106"/>
        <v>11.07</v>
      </c>
      <c r="S1057"/>
    </row>
    <row r="1058" spans="1:19" x14ac:dyDescent="0.25">
      <c r="A1058" t="s">
        <v>4589</v>
      </c>
      <c r="B1058" s="3" t="s">
        <v>2175</v>
      </c>
      <c r="C1058" t="s">
        <v>2176</v>
      </c>
      <c r="D1058" t="str">
        <f t="shared" si="101"/>
        <v>70% Virgin wool (organic),  30% Silk</v>
      </c>
      <c r="E1058" t="str">
        <f t="shared" si="103"/>
        <v xml:space="preserve">  (4 )</v>
      </c>
      <c r="F1058" s="1">
        <v>4</v>
      </c>
      <c r="H1058" s="3">
        <v>128</v>
      </c>
      <c r="I1058" s="2">
        <v>4046304162828</v>
      </c>
      <c r="J1058" s="21">
        <v>17.7</v>
      </c>
      <c r="L1058" s="63">
        <f t="shared" si="102"/>
        <v>42.5</v>
      </c>
      <c r="M1058" t="s">
        <v>1590</v>
      </c>
      <c r="N1058" t="s">
        <v>1591</v>
      </c>
      <c r="P1058" s="16">
        <f t="shared" si="104"/>
        <v>29.749999999999996</v>
      </c>
      <c r="Q1058" s="5">
        <f t="shared" si="105"/>
        <v>0</v>
      </c>
      <c r="R1058" s="21">
        <f t="shared" si="106"/>
        <v>12.049999999999997</v>
      </c>
      <c r="S1058"/>
    </row>
    <row r="1059" spans="1:19" x14ac:dyDescent="0.25">
      <c r="A1059" t="s">
        <v>4589</v>
      </c>
      <c r="B1059" s="3" t="s">
        <v>2177</v>
      </c>
      <c r="C1059" t="s">
        <v>2178</v>
      </c>
      <c r="D1059" t="str">
        <f t="shared" si="101"/>
        <v>70% Virgin wool (organic),  30% Silk</v>
      </c>
      <c r="E1059" t="str">
        <f t="shared" si="103"/>
        <v xml:space="preserve">  (4 )</v>
      </c>
      <c r="F1059" s="1">
        <v>4</v>
      </c>
      <c r="H1059" s="3">
        <v>140</v>
      </c>
      <c r="I1059" s="2">
        <v>4046304162835</v>
      </c>
      <c r="J1059" s="21">
        <v>19.7</v>
      </c>
      <c r="L1059" s="63">
        <f t="shared" si="102"/>
        <v>47.3</v>
      </c>
      <c r="M1059" t="s">
        <v>1590</v>
      </c>
      <c r="N1059" t="s">
        <v>1591</v>
      </c>
      <c r="P1059" s="16">
        <f t="shared" si="104"/>
        <v>33.11</v>
      </c>
      <c r="Q1059" s="5">
        <f t="shared" si="105"/>
        <v>0</v>
      </c>
      <c r="R1059" s="21">
        <f t="shared" si="106"/>
        <v>13.41</v>
      </c>
      <c r="S1059"/>
    </row>
    <row r="1060" spans="1:19" x14ac:dyDescent="0.25">
      <c r="A1060" t="s">
        <v>4589</v>
      </c>
      <c r="B1060" s="3" t="s">
        <v>2179</v>
      </c>
      <c r="C1060" t="s">
        <v>2180</v>
      </c>
      <c r="D1060" t="str">
        <f t="shared" si="101"/>
        <v>70% Virgin wool (organic),  30% Silk</v>
      </c>
      <c r="E1060" t="str">
        <f t="shared" si="103"/>
        <v xml:space="preserve">  (4 )</v>
      </c>
      <c r="F1060" s="1">
        <v>4</v>
      </c>
      <c r="H1060" s="3">
        <v>152</v>
      </c>
      <c r="I1060" s="2">
        <v>4046304162842</v>
      </c>
      <c r="J1060" s="21">
        <v>21.1</v>
      </c>
      <c r="L1060" s="63">
        <f t="shared" si="102"/>
        <v>50.649999999999991</v>
      </c>
      <c r="M1060" t="s">
        <v>1590</v>
      </c>
      <c r="N1060" t="s">
        <v>1591</v>
      </c>
      <c r="P1060" s="16">
        <f t="shared" si="104"/>
        <v>35.454999999999991</v>
      </c>
      <c r="Q1060" s="5">
        <f t="shared" si="105"/>
        <v>0</v>
      </c>
      <c r="R1060" s="21">
        <f t="shared" si="106"/>
        <v>14.35499999999999</v>
      </c>
      <c r="S1060"/>
    </row>
    <row r="1061" spans="1:19" x14ac:dyDescent="0.25">
      <c r="A1061" t="s">
        <v>4589</v>
      </c>
      <c r="B1061" s="3" t="s">
        <v>2181</v>
      </c>
      <c r="C1061" t="s">
        <v>2182</v>
      </c>
      <c r="D1061" t="str">
        <f t="shared" si="101"/>
        <v>70% Virgin wool (organic),  30% Silk</v>
      </c>
      <c r="E1061" t="str">
        <f t="shared" si="103"/>
        <v xml:space="preserve">  (4 )</v>
      </c>
      <c r="F1061" s="1">
        <v>4</v>
      </c>
      <c r="H1061" s="3">
        <v>164</v>
      </c>
      <c r="I1061" s="2">
        <v>4046304162859</v>
      </c>
      <c r="J1061" s="21">
        <v>21.5</v>
      </c>
      <c r="L1061" s="63">
        <f t="shared" si="102"/>
        <v>51.6</v>
      </c>
      <c r="M1061" t="s">
        <v>1590</v>
      </c>
      <c r="N1061" t="s">
        <v>1591</v>
      </c>
      <c r="P1061" s="16">
        <f t="shared" si="104"/>
        <v>36.119999999999997</v>
      </c>
      <c r="Q1061" s="5">
        <f t="shared" si="105"/>
        <v>0</v>
      </c>
      <c r="R1061" s="21">
        <f t="shared" si="106"/>
        <v>14.619999999999997</v>
      </c>
      <c r="S1061"/>
    </row>
    <row r="1062" spans="1:19" x14ac:dyDescent="0.25">
      <c r="A1062" t="s">
        <v>4589</v>
      </c>
      <c r="B1062" s="3" t="s">
        <v>2183</v>
      </c>
      <c r="C1062" t="s">
        <v>2184</v>
      </c>
      <c r="D1062" t="str">
        <f t="shared" si="101"/>
        <v>70% Virgin wool (organic),  30% Silk</v>
      </c>
      <c r="E1062" t="str">
        <f t="shared" si="103"/>
        <v xml:space="preserve">  (4 )</v>
      </c>
      <c r="F1062" s="1">
        <v>4</v>
      </c>
      <c r="H1062" s="3">
        <v>176</v>
      </c>
      <c r="I1062" s="2">
        <v>4046304162866</v>
      </c>
      <c r="J1062" s="21">
        <v>21.9</v>
      </c>
      <c r="L1062" s="63">
        <f t="shared" si="102"/>
        <v>52.55</v>
      </c>
      <c r="M1062" t="s">
        <v>1590</v>
      </c>
      <c r="N1062" t="s">
        <v>1591</v>
      </c>
      <c r="P1062" s="16">
        <f t="shared" si="104"/>
        <v>36.784999999999997</v>
      </c>
      <c r="Q1062" s="5">
        <f t="shared" si="105"/>
        <v>0</v>
      </c>
      <c r="R1062" s="21">
        <f t="shared" si="106"/>
        <v>14.884999999999998</v>
      </c>
      <c r="S1062"/>
    </row>
    <row r="1063" spans="1:19" x14ac:dyDescent="0.25">
      <c r="A1063" t="s">
        <v>4589</v>
      </c>
      <c r="B1063" s="3" t="s">
        <v>2185</v>
      </c>
      <c r="C1063" t="s">
        <v>2186</v>
      </c>
      <c r="D1063" t="str">
        <f t="shared" si="101"/>
        <v>70% Virgin wool (organic),  30% Silk</v>
      </c>
      <c r="E1063" t="str">
        <f t="shared" si="103"/>
        <v xml:space="preserve">  (4 )</v>
      </c>
      <c r="F1063" s="1">
        <v>4</v>
      </c>
      <c r="H1063" s="3">
        <v>92</v>
      </c>
      <c r="I1063" s="2">
        <v>4046304162798</v>
      </c>
      <c r="J1063" s="21">
        <v>13.5</v>
      </c>
      <c r="L1063" s="63">
        <f t="shared" si="102"/>
        <v>32.4</v>
      </c>
      <c r="M1063" t="s">
        <v>1590</v>
      </c>
      <c r="N1063" t="s">
        <v>1591</v>
      </c>
      <c r="P1063" s="16">
        <f t="shared" si="104"/>
        <v>22.679999999999996</v>
      </c>
      <c r="Q1063" s="5">
        <f t="shared" si="105"/>
        <v>0</v>
      </c>
      <c r="R1063" s="21">
        <f t="shared" si="106"/>
        <v>9.1799999999999962</v>
      </c>
      <c r="S1063"/>
    </row>
    <row r="1064" spans="1:19" x14ac:dyDescent="0.25">
      <c r="A1064" t="s">
        <v>4589</v>
      </c>
      <c r="B1064" s="3" t="s">
        <v>2187</v>
      </c>
      <c r="C1064" t="s">
        <v>2188</v>
      </c>
      <c r="D1064" t="str">
        <f t="shared" si="101"/>
        <v>70% Virgin wool (organic),  30% Silk</v>
      </c>
      <c r="E1064" t="str">
        <f t="shared" si="103"/>
        <v>light grey mélange  (91 )</v>
      </c>
      <c r="F1064" s="1">
        <v>91</v>
      </c>
      <c r="G1064" s="1" t="s">
        <v>523</v>
      </c>
      <c r="H1064" s="3">
        <v>104</v>
      </c>
      <c r="I1064" s="2">
        <v>4046304209226</v>
      </c>
      <c r="J1064" s="21">
        <v>14.9</v>
      </c>
      <c r="L1064" s="63">
        <f t="shared" si="102"/>
        <v>35.75</v>
      </c>
      <c r="M1064" t="s">
        <v>1590</v>
      </c>
      <c r="N1064" t="s">
        <v>1591</v>
      </c>
      <c r="P1064" s="16">
        <f t="shared" si="104"/>
        <v>25.024999999999999</v>
      </c>
      <c r="Q1064" s="5">
        <f t="shared" si="105"/>
        <v>0</v>
      </c>
      <c r="R1064" s="21">
        <f t="shared" si="106"/>
        <v>10.124999999999998</v>
      </c>
      <c r="S1064"/>
    </row>
    <row r="1065" spans="1:19" x14ac:dyDescent="0.25">
      <c r="A1065" t="s">
        <v>4589</v>
      </c>
      <c r="B1065" s="3" t="s">
        <v>2189</v>
      </c>
      <c r="C1065" t="s">
        <v>2190</v>
      </c>
      <c r="D1065" t="str">
        <f t="shared" si="101"/>
        <v>70% Virgin wool (organic),  30% Silk</v>
      </c>
      <c r="E1065" t="str">
        <f t="shared" si="103"/>
        <v>light grey mélange  (91 )</v>
      </c>
      <c r="F1065" s="1">
        <v>91</v>
      </c>
      <c r="G1065" s="1" t="s">
        <v>523</v>
      </c>
      <c r="H1065" s="3">
        <v>116</v>
      </c>
      <c r="I1065" s="2">
        <v>4046304209233</v>
      </c>
      <c r="J1065" s="21">
        <v>16.3</v>
      </c>
      <c r="L1065" s="63">
        <f t="shared" si="102"/>
        <v>39.1</v>
      </c>
      <c r="M1065" t="s">
        <v>1590</v>
      </c>
      <c r="N1065" t="s">
        <v>1591</v>
      </c>
      <c r="P1065" s="16">
        <f t="shared" si="104"/>
        <v>27.37</v>
      </c>
      <c r="Q1065" s="5">
        <f t="shared" si="105"/>
        <v>0</v>
      </c>
      <c r="R1065" s="21">
        <f t="shared" si="106"/>
        <v>11.07</v>
      </c>
      <c r="S1065"/>
    </row>
    <row r="1066" spans="1:19" x14ac:dyDescent="0.25">
      <c r="A1066" t="s">
        <v>4589</v>
      </c>
      <c r="B1066" s="3" t="s">
        <v>2191</v>
      </c>
      <c r="C1066" t="s">
        <v>2192</v>
      </c>
      <c r="D1066" t="str">
        <f t="shared" si="101"/>
        <v>70% Virgin wool (organic),  30% Silk</v>
      </c>
      <c r="E1066" t="str">
        <f t="shared" si="103"/>
        <v>light grey mélange  (91 )</v>
      </c>
      <c r="F1066" s="1">
        <v>91</v>
      </c>
      <c r="G1066" s="1" t="s">
        <v>523</v>
      </c>
      <c r="H1066" s="3">
        <v>128</v>
      </c>
      <c r="I1066" s="2">
        <v>4046304209240</v>
      </c>
      <c r="J1066" s="21">
        <v>17.7</v>
      </c>
      <c r="L1066" s="63">
        <f t="shared" si="102"/>
        <v>42.5</v>
      </c>
      <c r="M1066" t="s">
        <v>1590</v>
      </c>
      <c r="N1066" t="s">
        <v>1591</v>
      </c>
      <c r="P1066" s="16">
        <f t="shared" si="104"/>
        <v>29.749999999999996</v>
      </c>
      <c r="Q1066" s="5">
        <f t="shared" si="105"/>
        <v>0</v>
      </c>
      <c r="R1066" s="21">
        <f t="shared" si="106"/>
        <v>12.049999999999997</v>
      </c>
      <c r="S1066"/>
    </row>
    <row r="1067" spans="1:19" x14ac:dyDescent="0.25">
      <c r="A1067" t="s">
        <v>4589</v>
      </c>
      <c r="B1067" s="3" t="s">
        <v>2193</v>
      </c>
      <c r="C1067" t="s">
        <v>2194</v>
      </c>
      <c r="D1067" t="str">
        <f t="shared" si="101"/>
        <v>70% Virgin wool (organic),  30% Silk</v>
      </c>
      <c r="E1067" t="str">
        <f t="shared" si="103"/>
        <v>light grey mélange  (91 )</v>
      </c>
      <c r="F1067" s="1">
        <v>91</v>
      </c>
      <c r="G1067" s="1" t="s">
        <v>523</v>
      </c>
      <c r="H1067" s="3">
        <v>140</v>
      </c>
      <c r="I1067" s="2">
        <v>4046304209257</v>
      </c>
      <c r="J1067" s="21">
        <v>19.7</v>
      </c>
      <c r="L1067" s="63">
        <f t="shared" si="102"/>
        <v>47.3</v>
      </c>
      <c r="M1067" t="s">
        <v>1590</v>
      </c>
      <c r="N1067" t="s">
        <v>1591</v>
      </c>
      <c r="P1067" s="16">
        <f t="shared" si="104"/>
        <v>33.11</v>
      </c>
      <c r="Q1067" s="5">
        <f t="shared" si="105"/>
        <v>0</v>
      </c>
      <c r="R1067" s="21">
        <f t="shared" si="106"/>
        <v>13.41</v>
      </c>
      <c r="S1067"/>
    </row>
    <row r="1068" spans="1:19" x14ac:dyDescent="0.25">
      <c r="A1068" t="s">
        <v>4589</v>
      </c>
      <c r="B1068" s="3" t="s">
        <v>2195</v>
      </c>
      <c r="C1068" t="s">
        <v>2196</v>
      </c>
      <c r="D1068" t="str">
        <f t="shared" si="101"/>
        <v>70% Virgin wool (organic),  30% Silk</v>
      </c>
      <c r="E1068" t="str">
        <f t="shared" si="103"/>
        <v>light grey mélange  (91 )</v>
      </c>
      <c r="F1068" s="1">
        <v>91</v>
      </c>
      <c r="G1068" s="1" t="s">
        <v>523</v>
      </c>
      <c r="H1068" s="3">
        <v>152</v>
      </c>
      <c r="I1068" s="2">
        <v>4046304209264</v>
      </c>
      <c r="J1068" s="21">
        <v>21.1</v>
      </c>
      <c r="L1068" s="63">
        <f t="shared" si="102"/>
        <v>50.649999999999991</v>
      </c>
      <c r="M1068" t="s">
        <v>1590</v>
      </c>
      <c r="N1068" t="s">
        <v>1591</v>
      </c>
      <c r="P1068" s="16">
        <f t="shared" si="104"/>
        <v>35.454999999999991</v>
      </c>
      <c r="Q1068" s="5">
        <f t="shared" si="105"/>
        <v>0</v>
      </c>
      <c r="R1068" s="21">
        <f t="shared" si="106"/>
        <v>14.35499999999999</v>
      </c>
      <c r="S1068"/>
    </row>
    <row r="1069" spans="1:19" x14ac:dyDescent="0.25">
      <c r="A1069" t="s">
        <v>4589</v>
      </c>
      <c r="B1069" s="3" t="s">
        <v>2197</v>
      </c>
      <c r="C1069" t="s">
        <v>2198</v>
      </c>
      <c r="D1069" t="str">
        <f t="shared" si="101"/>
        <v>70% Virgin wool (organic),  30% Silk</v>
      </c>
      <c r="E1069" t="str">
        <f t="shared" si="103"/>
        <v>light grey mélange  (91 )</v>
      </c>
      <c r="F1069" s="1">
        <v>91</v>
      </c>
      <c r="G1069" s="1" t="s">
        <v>523</v>
      </c>
      <c r="H1069" s="3">
        <v>164</v>
      </c>
      <c r="I1069" s="2">
        <v>4046304209271</v>
      </c>
      <c r="J1069" s="21">
        <v>21.5</v>
      </c>
      <c r="L1069" s="63">
        <f t="shared" si="102"/>
        <v>51.6</v>
      </c>
      <c r="M1069" t="s">
        <v>1590</v>
      </c>
      <c r="N1069" t="s">
        <v>1591</v>
      </c>
      <c r="P1069" s="16">
        <f t="shared" si="104"/>
        <v>36.119999999999997</v>
      </c>
      <c r="Q1069" s="5">
        <f t="shared" si="105"/>
        <v>0</v>
      </c>
      <c r="R1069" s="21">
        <f t="shared" si="106"/>
        <v>14.619999999999997</v>
      </c>
      <c r="S1069"/>
    </row>
    <row r="1070" spans="1:19" x14ac:dyDescent="0.25">
      <c r="A1070" t="s">
        <v>4589</v>
      </c>
      <c r="B1070" s="3" t="s">
        <v>2199</v>
      </c>
      <c r="C1070" t="s">
        <v>2200</v>
      </c>
      <c r="D1070" t="str">
        <f t="shared" si="101"/>
        <v>70% Virgin wool (organic),  30% Silk</v>
      </c>
      <c r="E1070" t="str">
        <f t="shared" si="103"/>
        <v>light grey mélange  (91 )</v>
      </c>
      <c r="F1070" s="1">
        <v>91</v>
      </c>
      <c r="G1070" s="1" t="s">
        <v>523</v>
      </c>
      <c r="H1070" s="3">
        <v>176</v>
      </c>
      <c r="I1070" s="2">
        <v>4046304209288</v>
      </c>
      <c r="J1070" s="21">
        <v>21.9</v>
      </c>
      <c r="L1070" s="63">
        <f t="shared" si="102"/>
        <v>52.55</v>
      </c>
      <c r="M1070" t="s">
        <v>1590</v>
      </c>
      <c r="N1070" t="s">
        <v>1591</v>
      </c>
      <c r="P1070" s="16">
        <f t="shared" si="104"/>
        <v>36.784999999999997</v>
      </c>
      <c r="Q1070" s="5">
        <f t="shared" si="105"/>
        <v>0</v>
      </c>
      <c r="R1070" s="21">
        <f t="shared" si="106"/>
        <v>14.884999999999998</v>
      </c>
      <c r="S1070"/>
    </row>
    <row r="1071" spans="1:19" x14ac:dyDescent="0.25">
      <c r="A1071" t="s">
        <v>4589</v>
      </c>
      <c r="B1071" s="3" t="s">
        <v>2201</v>
      </c>
      <c r="C1071" t="s">
        <v>2202</v>
      </c>
      <c r="D1071" t="str">
        <f t="shared" si="101"/>
        <v>70% Virgin wool (organic),  30% Silk</v>
      </c>
      <c r="E1071" t="str">
        <f t="shared" si="103"/>
        <v>light grey mélange  (91 )</v>
      </c>
      <c r="F1071" s="1">
        <v>91</v>
      </c>
      <c r="G1071" s="1" t="s">
        <v>523</v>
      </c>
      <c r="H1071" s="3">
        <v>92</v>
      </c>
      <c r="I1071" s="2">
        <v>4046304209219</v>
      </c>
      <c r="J1071" s="21">
        <v>13.5</v>
      </c>
      <c r="L1071" s="63">
        <f t="shared" si="102"/>
        <v>32.4</v>
      </c>
      <c r="M1071" t="s">
        <v>1590</v>
      </c>
      <c r="N1071" t="s">
        <v>1591</v>
      </c>
      <c r="P1071" s="16">
        <f t="shared" si="104"/>
        <v>22.679999999999996</v>
      </c>
      <c r="Q1071" s="5">
        <f t="shared" si="105"/>
        <v>0</v>
      </c>
      <c r="R1071" s="21">
        <f t="shared" si="106"/>
        <v>9.1799999999999962</v>
      </c>
      <c r="S1071"/>
    </row>
    <row r="1072" spans="1:19" x14ac:dyDescent="0.25">
      <c r="A1072" t="s">
        <v>4589</v>
      </c>
      <c r="B1072" s="3" t="s">
        <v>2203</v>
      </c>
      <c r="C1072" t="s">
        <v>2204</v>
      </c>
      <c r="D1072" t="str">
        <f t="shared" si="101"/>
        <v>70% Virgin wool (organic),  30% Silk</v>
      </c>
      <c r="E1072" t="str">
        <f t="shared" si="103"/>
        <v>navy-blue  (33 )</v>
      </c>
      <c r="F1072" s="1">
        <v>33</v>
      </c>
      <c r="G1072" s="1" t="s">
        <v>1662</v>
      </c>
      <c r="H1072" s="3">
        <v>104</v>
      </c>
      <c r="I1072" s="2">
        <v>4046304227466</v>
      </c>
      <c r="J1072" s="21">
        <v>14.9</v>
      </c>
      <c r="L1072" s="63">
        <f t="shared" si="102"/>
        <v>35.75</v>
      </c>
      <c r="M1072" t="s">
        <v>1590</v>
      </c>
      <c r="N1072" t="s">
        <v>1591</v>
      </c>
      <c r="P1072" s="16">
        <f t="shared" si="104"/>
        <v>25.024999999999999</v>
      </c>
      <c r="Q1072" s="5">
        <f t="shared" si="105"/>
        <v>0</v>
      </c>
      <c r="R1072" s="21">
        <f t="shared" si="106"/>
        <v>10.124999999999998</v>
      </c>
      <c r="S1072"/>
    </row>
    <row r="1073" spans="1:19" x14ac:dyDescent="0.25">
      <c r="A1073" t="s">
        <v>4589</v>
      </c>
      <c r="B1073" s="3" t="s">
        <v>2205</v>
      </c>
      <c r="C1073" t="s">
        <v>2206</v>
      </c>
      <c r="D1073" t="str">
        <f t="shared" ref="D1073:D1136" si="108">M1073&amp;", "&amp;" "&amp;N1073&amp;""</f>
        <v>70% Virgin wool (organic),  30% Silk</v>
      </c>
      <c r="E1073" t="str">
        <f t="shared" si="103"/>
        <v>navy-blue  (33 )</v>
      </c>
      <c r="F1073" s="1">
        <v>33</v>
      </c>
      <c r="G1073" s="1" t="s">
        <v>1662</v>
      </c>
      <c r="H1073" s="3">
        <v>116</v>
      </c>
      <c r="I1073" s="2">
        <v>4046304227473</v>
      </c>
      <c r="J1073" s="21">
        <v>16.3</v>
      </c>
      <c r="L1073" s="63">
        <f t="shared" si="102"/>
        <v>39.1</v>
      </c>
      <c r="M1073" t="s">
        <v>1590</v>
      </c>
      <c r="N1073" t="s">
        <v>1591</v>
      </c>
      <c r="P1073" s="16">
        <f t="shared" si="104"/>
        <v>27.37</v>
      </c>
      <c r="Q1073" s="5">
        <f t="shared" si="105"/>
        <v>0</v>
      </c>
      <c r="R1073" s="21">
        <f t="shared" si="106"/>
        <v>11.07</v>
      </c>
      <c r="S1073"/>
    </row>
    <row r="1074" spans="1:19" x14ac:dyDescent="0.25">
      <c r="A1074" t="s">
        <v>4589</v>
      </c>
      <c r="B1074" s="3" t="s">
        <v>2207</v>
      </c>
      <c r="C1074" t="s">
        <v>2208</v>
      </c>
      <c r="D1074" t="str">
        <f t="shared" si="108"/>
        <v>70% Virgin wool (organic),  30% Silk</v>
      </c>
      <c r="E1074" t="str">
        <f t="shared" si="103"/>
        <v>navy-blue  (33 )</v>
      </c>
      <c r="F1074" s="1">
        <v>33</v>
      </c>
      <c r="G1074" s="1" t="s">
        <v>1662</v>
      </c>
      <c r="H1074" s="3">
        <v>128</v>
      </c>
      <c r="I1074" s="2">
        <v>4046304227480</v>
      </c>
      <c r="J1074" s="21">
        <v>17.7</v>
      </c>
      <c r="L1074" s="63">
        <f t="shared" si="102"/>
        <v>42.5</v>
      </c>
      <c r="M1074" t="s">
        <v>1590</v>
      </c>
      <c r="N1074" t="s">
        <v>1591</v>
      </c>
      <c r="P1074" s="16">
        <f t="shared" si="104"/>
        <v>29.749999999999996</v>
      </c>
      <c r="Q1074" s="5">
        <f t="shared" si="105"/>
        <v>0</v>
      </c>
      <c r="R1074" s="21">
        <f t="shared" si="106"/>
        <v>12.049999999999997</v>
      </c>
      <c r="S1074"/>
    </row>
    <row r="1075" spans="1:19" x14ac:dyDescent="0.25">
      <c r="A1075" t="s">
        <v>4589</v>
      </c>
      <c r="B1075" s="3" t="s">
        <v>2209</v>
      </c>
      <c r="C1075" t="s">
        <v>2210</v>
      </c>
      <c r="D1075" t="str">
        <f t="shared" si="108"/>
        <v>70% Virgin wool (organic),  30% Silk</v>
      </c>
      <c r="E1075" t="str">
        <f t="shared" si="103"/>
        <v>navy-blue  (33 )</v>
      </c>
      <c r="F1075" s="1">
        <v>33</v>
      </c>
      <c r="G1075" s="1" t="s">
        <v>1662</v>
      </c>
      <c r="H1075" s="3">
        <v>140</v>
      </c>
      <c r="I1075" s="2">
        <v>4046304227497</v>
      </c>
      <c r="J1075" s="21">
        <v>19.7</v>
      </c>
      <c r="L1075" s="63">
        <f t="shared" si="102"/>
        <v>47.3</v>
      </c>
      <c r="M1075" t="s">
        <v>1590</v>
      </c>
      <c r="N1075" t="s">
        <v>1591</v>
      </c>
      <c r="P1075" s="16">
        <f t="shared" si="104"/>
        <v>33.11</v>
      </c>
      <c r="Q1075" s="5">
        <f t="shared" si="105"/>
        <v>0</v>
      </c>
      <c r="R1075" s="21">
        <f t="shared" si="106"/>
        <v>13.41</v>
      </c>
      <c r="S1075"/>
    </row>
    <row r="1076" spans="1:19" x14ac:dyDescent="0.25">
      <c r="A1076" t="s">
        <v>4589</v>
      </c>
      <c r="B1076" s="3" t="s">
        <v>2211</v>
      </c>
      <c r="C1076" t="s">
        <v>2212</v>
      </c>
      <c r="D1076" t="str">
        <f t="shared" si="108"/>
        <v>70% Virgin wool (organic),  30% Silk</v>
      </c>
      <c r="E1076" t="str">
        <f t="shared" si="103"/>
        <v>navy-blue  (33 )</v>
      </c>
      <c r="F1076" s="1">
        <v>33</v>
      </c>
      <c r="G1076" s="1" t="s">
        <v>1662</v>
      </c>
      <c r="H1076" s="3">
        <v>152</v>
      </c>
      <c r="I1076" s="2">
        <v>4046304227503</v>
      </c>
      <c r="J1076" s="21">
        <v>21.1</v>
      </c>
      <c r="L1076" s="63">
        <f t="shared" si="102"/>
        <v>50.649999999999991</v>
      </c>
      <c r="M1076" t="s">
        <v>1590</v>
      </c>
      <c r="N1076" t="s">
        <v>1591</v>
      </c>
      <c r="P1076" s="16">
        <f t="shared" si="104"/>
        <v>35.454999999999991</v>
      </c>
      <c r="Q1076" s="5">
        <f t="shared" si="105"/>
        <v>0</v>
      </c>
      <c r="R1076" s="21">
        <f t="shared" si="106"/>
        <v>14.35499999999999</v>
      </c>
      <c r="S1076"/>
    </row>
    <row r="1077" spans="1:19" x14ac:dyDescent="0.25">
      <c r="A1077" t="s">
        <v>4589</v>
      </c>
      <c r="B1077" s="3" t="s">
        <v>2213</v>
      </c>
      <c r="C1077" t="s">
        <v>2214</v>
      </c>
      <c r="D1077" t="str">
        <f t="shared" si="108"/>
        <v>70% Virgin wool (organic),  30% Silk</v>
      </c>
      <c r="E1077" t="str">
        <f t="shared" si="103"/>
        <v>navy-blue  (33 )</v>
      </c>
      <c r="F1077" s="1">
        <v>33</v>
      </c>
      <c r="G1077" s="1" t="s">
        <v>1662</v>
      </c>
      <c r="H1077" s="3">
        <v>164</v>
      </c>
      <c r="I1077" s="2">
        <v>4046304227510</v>
      </c>
      <c r="J1077" s="21">
        <v>21.5</v>
      </c>
      <c r="L1077" s="63">
        <f t="shared" si="102"/>
        <v>51.6</v>
      </c>
      <c r="M1077" t="s">
        <v>1590</v>
      </c>
      <c r="N1077" t="s">
        <v>1591</v>
      </c>
      <c r="P1077" s="16">
        <f t="shared" si="104"/>
        <v>36.119999999999997</v>
      </c>
      <c r="Q1077" s="5">
        <f t="shared" si="105"/>
        <v>0</v>
      </c>
      <c r="R1077" s="21">
        <f t="shared" si="106"/>
        <v>14.619999999999997</v>
      </c>
      <c r="S1077"/>
    </row>
    <row r="1078" spans="1:19" x14ac:dyDescent="0.25">
      <c r="A1078" t="s">
        <v>4589</v>
      </c>
      <c r="B1078" s="3" t="s">
        <v>2215</v>
      </c>
      <c r="C1078" t="s">
        <v>2216</v>
      </c>
      <c r="D1078" t="str">
        <f t="shared" si="108"/>
        <v>70% Virgin wool (organic),  30% Silk</v>
      </c>
      <c r="E1078" t="str">
        <f t="shared" si="103"/>
        <v>navy-blue  (33 )</v>
      </c>
      <c r="F1078" s="1">
        <v>33</v>
      </c>
      <c r="G1078" s="1" t="s">
        <v>1662</v>
      </c>
      <c r="H1078" s="3">
        <v>176</v>
      </c>
      <c r="I1078" s="2">
        <v>4046304227527</v>
      </c>
      <c r="J1078" s="21">
        <v>21.9</v>
      </c>
      <c r="L1078" s="63">
        <f t="shared" si="102"/>
        <v>52.55</v>
      </c>
      <c r="M1078" t="s">
        <v>1590</v>
      </c>
      <c r="N1078" t="s">
        <v>1591</v>
      </c>
      <c r="P1078" s="16">
        <f t="shared" si="104"/>
        <v>36.784999999999997</v>
      </c>
      <c r="Q1078" s="5">
        <f t="shared" si="105"/>
        <v>0</v>
      </c>
      <c r="R1078" s="21">
        <f t="shared" si="106"/>
        <v>14.884999999999998</v>
      </c>
      <c r="S1078"/>
    </row>
    <row r="1079" spans="1:19" x14ac:dyDescent="0.25">
      <c r="A1079" t="s">
        <v>4589</v>
      </c>
      <c r="B1079" s="3" t="s">
        <v>2217</v>
      </c>
      <c r="C1079" t="s">
        <v>2218</v>
      </c>
      <c r="D1079" t="str">
        <f t="shared" si="108"/>
        <v>70% Virgin wool (organic),  30% Silk</v>
      </c>
      <c r="E1079" t="str">
        <f t="shared" si="103"/>
        <v>navy-blue  (33 )</v>
      </c>
      <c r="F1079" s="1">
        <v>33</v>
      </c>
      <c r="G1079" s="1" t="s">
        <v>1662</v>
      </c>
      <c r="H1079" s="3">
        <v>92</v>
      </c>
      <c r="I1079" s="2">
        <v>4046304227459</v>
      </c>
      <c r="J1079" s="21">
        <v>13.5</v>
      </c>
      <c r="L1079" s="63">
        <f t="shared" si="102"/>
        <v>32.4</v>
      </c>
      <c r="M1079" t="s">
        <v>1590</v>
      </c>
      <c r="N1079" t="s">
        <v>1591</v>
      </c>
      <c r="P1079" s="16">
        <f t="shared" si="104"/>
        <v>22.679999999999996</v>
      </c>
      <c r="Q1079" s="5">
        <f t="shared" si="105"/>
        <v>0</v>
      </c>
      <c r="R1079" s="21">
        <f t="shared" si="106"/>
        <v>9.1799999999999962</v>
      </c>
      <c r="S1079"/>
    </row>
    <row r="1080" spans="1:19" x14ac:dyDescent="0.25">
      <c r="A1080" t="s">
        <v>4589</v>
      </c>
      <c r="B1080" s="3" t="s">
        <v>2219</v>
      </c>
      <c r="C1080" t="s">
        <v>2220</v>
      </c>
      <c r="D1080" t="str">
        <f t="shared" si="108"/>
        <v>70% Virgin wool (organic),  30% Silk</v>
      </c>
      <c r="E1080" t="str">
        <f t="shared" si="103"/>
        <v>olive  (43E )</v>
      </c>
      <c r="F1080" s="1" t="s">
        <v>1758</v>
      </c>
      <c r="G1080" s="1" t="s">
        <v>1759</v>
      </c>
      <c r="H1080" s="3">
        <v>104</v>
      </c>
      <c r="I1080" s="2">
        <v>4046304260562</v>
      </c>
      <c r="J1080" s="21">
        <v>14.9</v>
      </c>
      <c r="L1080" s="63">
        <f t="shared" si="102"/>
        <v>35.75</v>
      </c>
      <c r="M1080" t="s">
        <v>1590</v>
      </c>
      <c r="N1080" t="s">
        <v>1591</v>
      </c>
      <c r="P1080" s="16">
        <f t="shared" si="104"/>
        <v>25.024999999999999</v>
      </c>
      <c r="Q1080" s="5">
        <f t="shared" si="105"/>
        <v>0</v>
      </c>
      <c r="R1080" s="21">
        <f t="shared" si="106"/>
        <v>10.124999999999998</v>
      </c>
      <c r="S1080"/>
    </row>
    <row r="1081" spans="1:19" x14ac:dyDescent="0.25">
      <c r="A1081" t="s">
        <v>4589</v>
      </c>
      <c r="B1081" s="3" t="s">
        <v>2221</v>
      </c>
      <c r="C1081" t="s">
        <v>2222</v>
      </c>
      <c r="D1081" t="str">
        <f t="shared" si="108"/>
        <v>70% Virgin wool (organic),  30% Silk</v>
      </c>
      <c r="E1081" t="str">
        <f t="shared" si="103"/>
        <v>olive  (43E )</v>
      </c>
      <c r="F1081" s="1" t="s">
        <v>1758</v>
      </c>
      <c r="G1081" s="1" t="s">
        <v>1759</v>
      </c>
      <c r="H1081" s="3">
        <v>116</v>
      </c>
      <c r="I1081" s="2">
        <v>4046304260579</v>
      </c>
      <c r="J1081" s="21">
        <v>16.3</v>
      </c>
      <c r="L1081" s="63">
        <f t="shared" si="102"/>
        <v>39.1</v>
      </c>
      <c r="M1081" t="s">
        <v>1590</v>
      </c>
      <c r="N1081" t="s">
        <v>1591</v>
      </c>
      <c r="P1081" s="16">
        <f t="shared" si="104"/>
        <v>27.37</v>
      </c>
      <c r="Q1081" s="5">
        <f t="shared" si="105"/>
        <v>0</v>
      </c>
      <c r="R1081" s="21">
        <f t="shared" si="106"/>
        <v>11.07</v>
      </c>
      <c r="S1081"/>
    </row>
    <row r="1082" spans="1:19" x14ac:dyDescent="0.25">
      <c r="A1082" t="s">
        <v>4589</v>
      </c>
      <c r="B1082" s="3" t="s">
        <v>2223</v>
      </c>
      <c r="C1082" t="s">
        <v>2224</v>
      </c>
      <c r="D1082" t="str">
        <f t="shared" si="108"/>
        <v>70% Virgin wool (organic),  30% Silk</v>
      </c>
      <c r="E1082" t="str">
        <f t="shared" si="103"/>
        <v>olive  (43E )</v>
      </c>
      <c r="F1082" s="1" t="s">
        <v>1758</v>
      </c>
      <c r="G1082" s="1" t="s">
        <v>1759</v>
      </c>
      <c r="H1082" s="3">
        <v>128</v>
      </c>
      <c r="I1082" s="2">
        <v>4046304260586</v>
      </c>
      <c r="J1082" s="21">
        <v>17.7</v>
      </c>
      <c r="L1082" s="63">
        <f t="shared" si="102"/>
        <v>42.5</v>
      </c>
      <c r="M1082" t="s">
        <v>1590</v>
      </c>
      <c r="N1082" t="s">
        <v>1591</v>
      </c>
      <c r="P1082" s="16">
        <f t="shared" si="104"/>
        <v>29.749999999999996</v>
      </c>
      <c r="Q1082" s="5">
        <f t="shared" si="105"/>
        <v>0</v>
      </c>
      <c r="R1082" s="21">
        <f t="shared" si="106"/>
        <v>12.049999999999997</v>
      </c>
      <c r="S1082"/>
    </row>
    <row r="1083" spans="1:19" x14ac:dyDescent="0.25">
      <c r="A1083" t="s">
        <v>4589</v>
      </c>
      <c r="B1083" s="3" t="s">
        <v>2225</v>
      </c>
      <c r="C1083" t="s">
        <v>2226</v>
      </c>
      <c r="D1083" t="str">
        <f t="shared" si="108"/>
        <v>70% Virgin wool (organic),  30% Silk</v>
      </c>
      <c r="E1083" t="str">
        <f t="shared" si="103"/>
        <v>olive  (43E )</v>
      </c>
      <c r="F1083" s="1" t="s">
        <v>1758</v>
      </c>
      <c r="G1083" s="1" t="s">
        <v>1759</v>
      </c>
      <c r="H1083" s="3">
        <v>140</v>
      </c>
      <c r="I1083" s="2">
        <v>4046304260593</v>
      </c>
      <c r="J1083" s="21">
        <v>19.7</v>
      </c>
      <c r="L1083" s="63">
        <f t="shared" si="102"/>
        <v>47.3</v>
      </c>
      <c r="M1083" t="s">
        <v>1590</v>
      </c>
      <c r="N1083" t="s">
        <v>1591</v>
      </c>
      <c r="P1083" s="16">
        <f t="shared" si="104"/>
        <v>33.11</v>
      </c>
      <c r="Q1083" s="5">
        <f t="shared" si="105"/>
        <v>0</v>
      </c>
      <c r="R1083" s="21">
        <f t="shared" si="106"/>
        <v>13.41</v>
      </c>
      <c r="S1083"/>
    </row>
    <row r="1084" spans="1:19" x14ac:dyDescent="0.25">
      <c r="A1084" t="s">
        <v>4589</v>
      </c>
      <c r="B1084" s="3" t="s">
        <v>2227</v>
      </c>
      <c r="C1084" t="s">
        <v>2228</v>
      </c>
      <c r="D1084" t="str">
        <f t="shared" si="108"/>
        <v>70% Virgin wool (organic),  30% Silk</v>
      </c>
      <c r="E1084" t="str">
        <f t="shared" si="103"/>
        <v>olive  (43E )</v>
      </c>
      <c r="F1084" s="1" t="s">
        <v>1758</v>
      </c>
      <c r="G1084" s="1" t="s">
        <v>1759</v>
      </c>
      <c r="H1084" s="3">
        <v>152</v>
      </c>
      <c r="I1084" s="2">
        <v>4046304260609</v>
      </c>
      <c r="J1084" s="21">
        <v>21.1</v>
      </c>
      <c r="L1084" s="63">
        <f t="shared" si="102"/>
        <v>50.649999999999991</v>
      </c>
      <c r="M1084" t="s">
        <v>1590</v>
      </c>
      <c r="N1084" t="s">
        <v>1591</v>
      </c>
      <c r="P1084" s="16">
        <f t="shared" si="104"/>
        <v>35.454999999999991</v>
      </c>
      <c r="Q1084" s="5">
        <f t="shared" si="105"/>
        <v>0</v>
      </c>
      <c r="R1084" s="21">
        <f t="shared" si="106"/>
        <v>14.35499999999999</v>
      </c>
      <c r="S1084"/>
    </row>
    <row r="1085" spans="1:19" x14ac:dyDescent="0.25">
      <c r="A1085" t="s">
        <v>4589</v>
      </c>
      <c r="B1085" s="3" t="s">
        <v>2229</v>
      </c>
      <c r="C1085" t="s">
        <v>2230</v>
      </c>
      <c r="D1085" t="str">
        <f t="shared" si="108"/>
        <v>70% Virgin wool (organic),  30% Silk</v>
      </c>
      <c r="E1085" t="str">
        <f t="shared" si="103"/>
        <v>olive  (43E )</v>
      </c>
      <c r="F1085" s="1" t="s">
        <v>1758</v>
      </c>
      <c r="G1085" s="1" t="s">
        <v>1759</v>
      </c>
      <c r="H1085" s="3">
        <v>164</v>
      </c>
      <c r="I1085" s="2">
        <v>4046304260616</v>
      </c>
      <c r="J1085" s="21">
        <v>21.5</v>
      </c>
      <c r="L1085" s="63">
        <f t="shared" si="102"/>
        <v>51.6</v>
      </c>
      <c r="M1085" t="s">
        <v>1590</v>
      </c>
      <c r="N1085" t="s">
        <v>1591</v>
      </c>
      <c r="P1085" s="16">
        <f t="shared" si="104"/>
        <v>36.119999999999997</v>
      </c>
      <c r="Q1085" s="5">
        <f t="shared" si="105"/>
        <v>0</v>
      </c>
      <c r="R1085" s="21">
        <f t="shared" si="106"/>
        <v>14.619999999999997</v>
      </c>
      <c r="S1085"/>
    </row>
    <row r="1086" spans="1:19" x14ac:dyDescent="0.25">
      <c r="A1086" t="s">
        <v>4589</v>
      </c>
      <c r="B1086" s="3" t="s">
        <v>2231</v>
      </c>
      <c r="C1086" t="s">
        <v>2232</v>
      </c>
      <c r="D1086" t="str">
        <f t="shared" si="108"/>
        <v>70% Virgin wool (organic),  30% Silk</v>
      </c>
      <c r="E1086" t="str">
        <f t="shared" si="103"/>
        <v>olive  (43E )</v>
      </c>
      <c r="F1086" s="1" t="s">
        <v>1758</v>
      </c>
      <c r="G1086" s="1" t="s">
        <v>1759</v>
      </c>
      <c r="H1086" s="3">
        <v>176</v>
      </c>
      <c r="I1086" s="2">
        <v>4046304260623</v>
      </c>
      <c r="J1086" s="21">
        <v>21.9</v>
      </c>
      <c r="L1086" s="63">
        <f t="shared" si="102"/>
        <v>52.55</v>
      </c>
      <c r="M1086" t="s">
        <v>1590</v>
      </c>
      <c r="N1086" t="s">
        <v>1591</v>
      </c>
      <c r="P1086" s="16">
        <f t="shared" si="104"/>
        <v>36.784999999999997</v>
      </c>
      <c r="Q1086" s="5">
        <f t="shared" si="105"/>
        <v>0</v>
      </c>
      <c r="R1086" s="21">
        <f t="shared" si="106"/>
        <v>14.884999999999998</v>
      </c>
      <c r="S1086"/>
    </row>
    <row r="1087" spans="1:19" x14ac:dyDescent="0.25">
      <c r="A1087" t="s">
        <v>4589</v>
      </c>
      <c r="B1087" s="3" t="s">
        <v>2233</v>
      </c>
      <c r="C1087" t="s">
        <v>2234</v>
      </c>
      <c r="D1087" t="str">
        <f t="shared" si="108"/>
        <v>70% Virgin wool (organic),  30% Silk</v>
      </c>
      <c r="E1087" t="str">
        <f t="shared" si="103"/>
        <v>olive  (43E )</v>
      </c>
      <c r="F1087" s="1" t="s">
        <v>1758</v>
      </c>
      <c r="G1087" s="1" t="s">
        <v>1759</v>
      </c>
      <c r="H1087" s="3">
        <v>92</v>
      </c>
      <c r="I1087" s="2">
        <v>4046304260555</v>
      </c>
      <c r="J1087" s="21">
        <v>13.5</v>
      </c>
      <c r="L1087" s="63">
        <f t="shared" si="102"/>
        <v>32.4</v>
      </c>
      <c r="M1087" t="s">
        <v>1590</v>
      </c>
      <c r="N1087" t="s">
        <v>1591</v>
      </c>
      <c r="P1087" s="16">
        <f t="shared" si="104"/>
        <v>22.679999999999996</v>
      </c>
      <c r="Q1087" s="5">
        <f t="shared" si="105"/>
        <v>0</v>
      </c>
      <c r="R1087" s="21">
        <f t="shared" si="106"/>
        <v>9.1799999999999962</v>
      </c>
      <c r="S1087"/>
    </row>
    <row r="1088" spans="1:19" x14ac:dyDescent="0.25">
      <c r="A1088" t="s">
        <v>4589</v>
      </c>
      <c r="B1088" s="3" t="s">
        <v>2235</v>
      </c>
      <c r="C1088" t="s">
        <v>2236</v>
      </c>
      <c r="D1088" t="str">
        <f t="shared" si="108"/>
        <v>70% Virgin wool (organic),  30% Silk</v>
      </c>
      <c r="E1088" t="str">
        <f t="shared" si="103"/>
        <v>copper  (52E )</v>
      </c>
      <c r="F1088" s="1" t="s">
        <v>1768</v>
      </c>
      <c r="G1088" s="1" t="s">
        <v>1769</v>
      </c>
      <c r="H1088" s="3">
        <v>104</v>
      </c>
      <c r="I1088" s="2">
        <v>4046304260647</v>
      </c>
      <c r="J1088" s="21">
        <v>14.9</v>
      </c>
      <c r="L1088" s="63">
        <f t="shared" si="102"/>
        <v>35.75</v>
      </c>
      <c r="M1088" t="s">
        <v>1590</v>
      </c>
      <c r="N1088" t="s">
        <v>1591</v>
      </c>
      <c r="P1088" s="16">
        <f t="shared" si="104"/>
        <v>25.024999999999999</v>
      </c>
      <c r="Q1088" s="5">
        <f t="shared" si="105"/>
        <v>0</v>
      </c>
      <c r="R1088" s="21">
        <f t="shared" si="106"/>
        <v>10.124999999999998</v>
      </c>
      <c r="S1088"/>
    </row>
    <row r="1089" spans="1:19" x14ac:dyDescent="0.25">
      <c r="A1089" t="s">
        <v>4589</v>
      </c>
      <c r="B1089" s="3" t="s">
        <v>2237</v>
      </c>
      <c r="C1089" t="s">
        <v>2238</v>
      </c>
      <c r="D1089" t="str">
        <f t="shared" si="108"/>
        <v>70% Virgin wool (organic),  30% Silk</v>
      </c>
      <c r="E1089" t="str">
        <f t="shared" si="103"/>
        <v>copper  (52E )</v>
      </c>
      <c r="F1089" s="1" t="s">
        <v>1768</v>
      </c>
      <c r="G1089" s="1" t="s">
        <v>1769</v>
      </c>
      <c r="H1089" s="3">
        <v>116</v>
      </c>
      <c r="I1089" s="2">
        <v>4046304260654</v>
      </c>
      <c r="J1089" s="21">
        <v>16.3</v>
      </c>
      <c r="L1089" s="63">
        <f t="shared" si="102"/>
        <v>39.1</v>
      </c>
      <c r="M1089" t="s">
        <v>1590</v>
      </c>
      <c r="N1089" t="s">
        <v>1591</v>
      </c>
      <c r="P1089" s="16">
        <f t="shared" si="104"/>
        <v>27.37</v>
      </c>
      <c r="Q1089" s="5">
        <f t="shared" si="105"/>
        <v>0</v>
      </c>
      <c r="R1089" s="21">
        <f t="shared" si="106"/>
        <v>11.07</v>
      </c>
      <c r="S1089"/>
    </row>
    <row r="1090" spans="1:19" x14ac:dyDescent="0.25">
      <c r="A1090" t="s">
        <v>4589</v>
      </c>
      <c r="B1090" s="3" t="s">
        <v>2239</v>
      </c>
      <c r="C1090" t="s">
        <v>2240</v>
      </c>
      <c r="D1090" t="str">
        <f t="shared" si="108"/>
        <v>70% Virgin wool (organic),  30% Silk</v>
      </c>
      <c r="E1090" t="str">
        <f t="shared" si="103"/>
        <v>copper  (52E )</v>
      </c>
      <c r="F1090" s="1" t="s">
        <v>1768</v>
      </c>
      <c r="G1090" s="1" t="s">
        <v>1769</v>
      </c>
      <c r="H1090" s="3">
        <v>128</v>
      </c>
      <c r="I1090" s="2">
        <v>4046304260661</v>
      </c>
      <c r="J1090" s="21">
        <v>17.7</v>
      </c>
      <c r="L1090" s="63">
        <f t="shared" si="102"/>
        <v>42.5</v>
      </c>
      <c r="M1090" t="s">
        <v>1590</v>
      </c>
      <c r="N1090" t="s">
        <v>1591</v>
      </c>
      <c r="P1090" s="16">
        <f t="shared" si="104"/>
        <v>29.749999999999996</v>
      </c>
      <c r="Q1090" s="5">
        <f t="shared" si="105"/>
        <v>0</v>
      </c>
      <c r="R1090" s="21">
        <f t="shared" si="106"/>
        <v>12.049999999999997</v>
      </c>
      <c r="S1090"/>
    </row>
    <row r="1091" spans="1:19" x14ac:dyDescent="0.25">
      <c r="A1091" t="s">
        <v>4589</v>
      </c>
      <c r="B1091" s="3" t="s">
        <v>2241</v>
      </c>
      <c r="C1091" t="s">
        <v>2242</v>
      </c>
      <c r="D1091" t="str">
        <f t="shared" si="108"/>
        <v>70% Virgin wool (organic),  30% Silk</v>
      </c>
      <c r="E1091" t="str">
        <f t="shared" si="103"/>
        <v>copper  (52E )</v>
      </c>
      <c r="F1091" s="1" t="s">
        <v>1768</v>
      </c>
      <c r="G1091" s="1" t="s">
        <v>1769</v>
      </c>
      <c r="H1091" s="3">
        <v>140</v>
      </c>
      <c r="I1091" s="2">
        <v>4046304260678</v>
      </c>
      <c r="J1091" s="21">
        <v>19.7</v>
      </c>
      <c r="L1091" s="63">
        <f t="shared" si="102"/>
        <v>47.3</v>
      </c>
      <c r="M1091" t="s">
        <v>1590</v>
      </c>
      <c r="N1091" t="s">
        <v>1591</v>
      </c>
      <c r="P1091" s="16">
        <f t="shared" si="104"/>
        <v>33.11</v>
      </c>
      <c r="Q1091" s="5">
        <f t="shared" si="105"/>
        <v>0</v>
      </c>
      <c r="R1091" s="21">
        <f t="shared" si="106"/>
        <v>13.41</v>
      </c>
      <c r="S1091"/>
    </row>
    <row r="1092" spans="1:19" x14ac:dyDescent="0.25">
      <c r="A1092" t="s">
        <v>4589</v>
      </c>
      <c r="B1092" s="3" t="s">
        <v>2243</v>
      </c>
      <c r="C1092" t="s">
        <v>2244</v>
      </c>
      <c r="D1092" t="str">
        <f t="shared" si="108"/>
        <v>70% Virgin wool (organic),  30% Silk</v>
      </c>
      <c r="E1092" t="str">
        <f t="shared" si="103"/>
        <v>copper  (52E )</v>
      </c>
      <c r="F1092" s="1" t="s">
        <v>1768</v>
      </c>
      <c r="G1092" s="1" t="s">
        <v>1769</v>
      </c>
      <c r="H1092" s="3">
        <v>152</v>
      </c>
      <c r="I1092" s="2">
        <v>4046304260685</v>
      </c>
      <c r="J1092" s="21">
        <v>21.1</v>
      </c>
      <c r="L1092" s="63">
        <f t="shared" si="102"/>
        <v>50.649999999999991</v>
      </c>
      <c r="M1092" t="s">
        <v>1590</v>
      </c>
      <c r="N1092" t="s">
        <v>1591</v>
      </c>
      <c r="P1092" s="16">
        <f t="shared" si="104"/>
        <v>35.454999999999991</v>
      </c>
      <c r="Q1092" s="5">
        <f t="shared" si="105"/>
        <v>0</v>
      </c>
      <c r="R1092" s="21">
        <f t="shared" si="106"/>
        <v>14.35499999999999</v>
      </c>
      <c r="S1092"/>
    </row>
    <row r="1093" spans="1:19" x14ac:dyDescent="0.25">
      <c r="A1093" t="s">
        <v>4589</v>
      </c>
      <c r="B1093" s="3" t="s">
        <v>2245</v>
      </c>
      <c r="C1093" t="s">
        <v>2246</v>
      </c>
      <c r="D1093" t="str">
        <f t="shared" si="108"/>
        <v>70% Virgin wool (organic),  30% Silk</v>
      </c>
      <c r="E1093" t="str">
        <f t="shared" si="103"/>
        <v>copper  (52E )</v>
      </c>
      <c r="F1093" s="1" t="s">
        <v>1768</v>
      </c>
      <c r="G1093" s="1" t="s">
        <v>1769</v>
      </c>
      <c r="H1093" s="3">
        <v>164</v>
      </c>
      <c r="I1093" s="2">
        <v>4046304260692</v>
      </c>
      <c r="J1093" s="21">
        <v>21.5</v>
      </c>
      <c r="L1093" s="63">
        <f t="shared" ref="L1093:L1156" si="109">ROUND((J1093*2.4)/50,3)*50</f>
        <v>51.6</v>
      </c>
      <c r="M1093" t="s">
        <v>1590</v>
      </c>
      <c r="N1093" t="s">
        <v>1591</v>
      </c>
      <c r="P1093" s="16">
        <f t="shared" si="104"/>
        <v>36.119999999999997</v>
      </c>
      <c r="Q1093" s="5">
        <f t="shared" si="105"/>
        <v>0</v>
      </c>
      <c r="R1093" s="21">
        <f t="shared" si="106"/>
        <v>14.619999999999997</v>
      </c>
      <c r="S1093"/>
    </row>
    <row r="1094" spans="1:19" x14ac:dyDescent="0.25">
      <c r="A1094" t="s">
        <v>4589</v>
      </c>
      <c r="B1094" s="3" t="s">
        <v>2247</v>
      </c>
      <c r="C1094" t="s">
        <v>2248</v>
      </c>
      <c r="D1094" t="str">
        <f t="shared" si="108"/>
        <v>70% Virgin wool (organic),  30% Silk</v>
      </c>
      <c r="E1094" t="str">
        <f t="shared" ref="E1094:E1157" si="110">G1094&amp;" "&amp;" (" &amp;F1094&amp;" )"</f>
        <v>copper  (52E )</v>
      </c>
      <c r="F1094" s="1" t="s">
        <v>1768</v>
      </c>
      <c r="G1094" s="1" t="s">
        <v>1769</v>
      </c>
      <c r="H1094" s="3">
        <v>176</v>
      </c>
      <c r="I1094" s="2">
        <v>4046304260708</v>
      </c>
      <c r="J1094" s="21">
        <v>21.9</v>
      </c>
      <c r="L1094" s="63">
        <f t="shared" si="109"/>
        <v>52.55</v>
      </c>
      <c r="M1094" t="s">
        <v>1590</v>
      </c>
      <c r="N1094" t="s">
        <v>1591</v>
      </c>
      <c r="P1094" s="16">
        <f t="shared" ref="P1094:P1157" si="111">L1094*(1-$P$4)</f>
        <v>36.784999999999997</v>
      </c>
      <c r="Q1094" s="5">
        <f t="shared" ref="Q1094:Q1157" si="112">K1094*P1094</f>
        <v>0</v>
      </c>
      <c r="R1094" s="21">
        <f t="shared" ref="R1094:R1157" si="113">P1094-J1094</f>
        <v>14.884999999999998</v>
      </c>
      <c r="S1094"/>
    </row>
    <row r="1095" spans="1:19" x14ac:dyDescent="0.25">
      <c r="A1095" t="s">
        <v>4589</v>
      </c>
      <c r="B1095" s="3" t="s">
        <v>2249</v>
      </c>
      <c r="C1095" t="s">
        <v>2250</v>
      </c>
      <c r="D1095" t="str">
        <f t="shared" si="108"/>
        <v>70% Virgin wool (organic),  30% Silk</v>
      </c>
      <c r="E1095" t="str">
        <f t="shared" si="110"/>
        <v>copper  (52E )</v>
      </c>
      <c r="F1095" s="1" t="s">
        <v>1768</v>
      </c>
      <c r="G1095" s="1" t="s">
        <v>1769</v>
      </c>
      <c r="H1095" s="3">
        <v>92</v>
      </c>
      <c r="I1095" s="2">
        <v>4046304260630</v>
      </c>
      <c r="J1095" s="21">
        <v>13.5</v>
      </c>
      <c r="L1095" s="63">
        <f t="shared" si="109"/>
        <v>32.4</v>
      </c>
      <c r="M1095" t="s">
        <v>1590</v>
      </c>
      <c r="N1095" t="s">
        <v>1591</v>
      </c>
      <c r="P1095" s="16">
        <f t="shared" si="111"/>
        <v>22.679999999999996</v>
      </c>
      <c r="Q1095" s="5">
        <f t="shared" si="112"/>
        <v>0</v>
      </c>
      <c r="R1095" s="21">
        <f t="shared" si="113"/>
        <v>9.1799999999999962</v>
      </c>
      <c r="S1095"/>
    </row>
    <row r="1096" spans="1:19" x14ac:dyDescent="0.25">
      <c r="A1096" t="s">
        <v>4589</v>
      </c>
      <c r="B1096" s="3" t="s">
        <v>2251</v>
      </c>
      <c r="C1096" t="s">
        <v>2252</v>
      </c>
      <c r="D1096" t="str">
        <f t="shared" si="108"/>
        <v>70% Virgin wool (organic),  30% Silk</v>
      </c>
      <c r="E1096" t="str">
        <f t="shared" si="110"/>
        <v>walnut  (75 )</v>
      </c>
      <c r="F1096" s="1">
        <v>75</v>
      </c>
      <c r="G1096" s="1" t="s">
        <v>1709</v>
      </c>
      <c r="H1096" s="3">
        <v>104</v>
      </c>
      <c r="I1096" s="2">
        <v>4046304161579</v>
      </c>
      <c r="J1096" s="21">
        <v>14.9</v>
      </c>
      <c r="L1096" s="63">
        <f t="shared" si="109"/>
        <v>35.75</v>
      </c>
      <c r="M1096" t="s">
        <v>1590</v>
      </c>
      <c r="N1096" t="s">
        <v>1591</v>
      </c>
      <c r="P1096" s="16">
        <f t="shared" si="111"/>
        <v>25.024999999999999</v>
      </c>
      <c r="Q1096" s="5">
        <f t="shared" si="112"/>
        <v>0</v>
      </c>
      <c r="R1096" s="21">
        <f t="shared" si="113"/>
        <v>10.124999999999998</v>
      </c>
      <c r="S1096"/>
    </row>
    <row r="1097" spans="1:19" x14ac:dyDescent="0.25">
      <c r="A1097" t="s">
        <v>4589</v>
      </c>
      <c r="B1097" s="3" t="s">
        <v>2253</v>
      </c>
      <c r="C1097" t="s">
        <v>2254</v>
      </c>
      <c r="D1097" t="str">
        <f t="shared" si="108"/>
        <v>70% Virgin wool (organic),  30% Silk</v>
      </c>
      <c r="E1097" t="str">
        <f t="shared" si="110"/>
        <v>walnut  (75 )</v>
      </c>
      <c r="F1097" s="1">
        <v>75</v>
      </c>
      <c r="G1097" s="1" t="s">
        <v>1709</v>
      </c>
      <c r="H1097" s="3">
        <v>116</v>
      </c>
      <c r="I1097" s="2">
        <v>4046304161586</v>
      </c>
      <c r="J1097" s="21">
        <v>16.3</v>
      </c>
      <c r="L1097" s="63">
        <f t="shared" si="109"/>
        <v>39.1</v>
      </c>
      <c r="M1097" t="s">
        <v>1590</v>
      </c>
      <c r="N1097" t="s">
        <v>1591</v>
      </c>
      <c r="P1097" s="16">
        <f t="shared" si="111"/>
        <v>27.37</v>
      </c>
      <c r="Q1097" s="5">
        <f t="shared" si="112"/>
        <v>0</v>
      </c>
      <c r="R1097" s="21">
        <f t="shared" si="113"/>
        <v>11.07</v>
      </c>
      <c r="S1097"/>
    </row>
    <row r="1098" spans="1:19" x14ac:dyDescent="0.25">
      <c r="A1098" t="s">
        <v>4589</v>
      </c>
      <c r="B1098" s="3" t="s">
        <v>2255</v>
      </c>
      <c r="C1098" t="s">
        <v>2256</v>
      </c>
      <c r="D1098" t="str">
        <f t="shared" si="108"/>
        <v>70% Virgin wool (organic),  30% Silk</v>
      </c>
      <c r="E1098" t="str">
        <f t="shared" si="110"/>
        <v>walnut  (75 )</v>
      </c>
      <c r="F1098" s="1">
        <v>75</v>
      </c>
      <c r="G1098" s="1" t="s">
        <v>1709</v>
      </c>
      <c r="H1098" s="3">
        <v>128</v>
      </c>
      <c r="I1098" s="2">
        <v>4046304161593</v>
      </c>
      <c r="J1098" s="21">
        <v>17.7</v>
      </c>
      <c r="L1098" s="63">
        <f t="shared" si="109"/>
        <v>42.5</v>
      </c>
      <c r="M1098" t="s">
        <v>1590</v>
      </c>
      <c r="N1098" t="s">
        <v>1591</v>
      </c>
      <c r="P1098" s="16">
        <f t="shared" si="111"/>
        <v>29.749999999999996</v>
      </c>
      <c r="Q1098" s="5">
        <f t="shared" si="112"/>
        <v>0</v>
      </c>
      <c r="R1098" s="21">
        <f t="shared" si="113"/>
        <v>12.049999999999997</v>
      </c>
      <c r="S1098"/>
    </row>
    <row r="1099" spans="1:19" x14ac:dyDescent="0.25">
      <c r="A1099" t="s">
        <v>4589</v>
      </c>
      <c r="B1099" s="3" t="s">
        <v>2257</v>
      </c>
      <c r="C1099" t="s">
        <v>2258</v>
      </c>
      <c r="D1099" t="str">
        <f t="shared" si="108"/>
        <v>70% Virgin wool (organic),  30% Silk</v>
      </c>
      <c r="E1099" t="str">
        <f t="shared" si="110"/>
        <v>walnut  (75 )</v>
      </c>
      <c r="F1099" s="1">
        <v>75</v>
      </c>
      <c r="G1099" s="1" t="s">
        <v>1709</v>
      </c>
      <c r="H1099" s="3">
        <v>140</v>
      </c>
      <c r="I1099" s="2">
        <v>4046304161609</v>
      </c>
      <c r="J1099" s="21">
        <v>19.7</v>
      </c>
      <c r="L1099" s="63">
        <f t="shared" si="109"/>
        <v>47.3</v>
      </c>
      <c r="M1099" t="s">
        <v>1590</v>
      </c>
      <c r="N1099" t="s">
        <v>1591</v>
      </c>
      <c r="P1099" s="16">
        <f t="shared" si="111"/>
        <v>33.11</v>
      </c>
      <c r="Q1099" s="5">
        <f t="shared" si="112"/>
        <v>0</v>
      </c>
      <c r="R1099" s="21">
        <f t="shared" si="113"/>
        <v>13.41</v>
      </c>
      <c r="S1099"/>
    </row>
    <row r="1100" spans="1:19" x14ac:dyDescent="0.25">
      <c r="A1100" t="s">
        <v>4589</v>
      </c>
      <c r="B1100" s="3" t="s">
        <v>2259</v>
      </c>
      <c r="C1100" t="s">
        <v>2260</v>
      </c>
      <c r="D1100" t="str">
        <f t="shared" si="108"/>
        <v>70% Virgin wool (organic),  30% Silk</v>
      </c>
      <c r="E1100" t="str">
        <f t="shared" si="110"/>
        <v>walnut  (75 )</v>
      </c>
      <c r="F1100" s="1">
        <v>75</v>
      </c>
      <c r="G1100" s="1" t="s">
        <v>1709</v>
      </c>
      <c r="H1100" s="3">
        <v>152</v>
      </c>
      <c r="I1100" s="2">
        <v>4046304161616</v>
      </c>
      <c r="J1100" s="21">
        <v>21.1</v>
      </c>
      <c r="L1100" s="63">
        <f t="shared" si="109"/>
        <v>50.649999999999991</v>
      </c>
      <c r="M1100" t="s">
        <v>1590</v>
      </c>
      <c r="N1100" t="s">
        <v>1591</v>
      </c>
      <c r="P1100" s="16">
        <f t="shared" si="111"/>
        <v>35.454999999999991</v>
      </c>
      <c r="Q1100" s="5">
        <f t="shared" si="112"/>
        <v>0</v>
      </c>
      <c r="R1100" s="21">
        <f t="shared" si="113"/>
        <v>14.35499999999999</v>
      </c>
      <c r="S1100"/>
    </row>
    <row r="1101" spans="1:19" x14ac:dyDescent="0.25">
      <c r="A1101" t="s">
        <v>4589</v>
      </c>
      <c r="B1101" s="3" t="s">
        <v>2261</v>
      </c>
      <c r="C1101" t="s">
        <v>2262</v>
      </c>
      <c r="D1101" t="str">
        <f t="shared" si="108"/>
        <v>70% Virgin wool (organic),  30% Silk</v>
      </c>
      <c r="E1101" t="str">
        <f t="shared" si="110"/>
        <v>walnut  (75 )</v>
      </c>
      <c r="F1101" s="1">
        <v>75</v>
      </c>
      <c r="G1101" s="1" t="s">
        <v>1709</v>
      </c>
      <c r="H1101" s="3">
        <v>164</v>
      </c>
      <c r="I1101" s="2">
        <v>4046304161623</v>
      </c>
      <c r="J1101" s="21">
        <v>21.5</v>
      </c>
      <c r="L1101" s="63">
        <f t="shared" si="109"/>
        <v>51.6</v>
      </c>
      <c r="M1101" t="s">
        <v>1590</v>
      </c>
      <c r="N1101" t="s">
        <v>1591</v>
      </c>
      <c r="P1101" s="16">
        <f t="shared" si="111"/>
        <v>36.119999999999997</v>
      </c>
      <c r="Q1101" s="5">
        <f t="shared" si="112"/>
        <v>0</v>
      </c>
      <c r="R1101" s="21">
        <f t="shared" si="113"/>
        <v>14.619999999999997</v>
      </c>
      <c r="S1101"/>
    </row>
    <row r="1102" spans="1:19" x14ac:dyDescent="0.25">
      <c r="A1102" t="s">
        <v>4589</v>
      </c>
      <c r="B1102" s="3" t="s">
        <v>2263</v>
      </c>
      <c r="C1102" t="s">
        <v>2264</v>
      </c>
      <c r="D1102" t="str">
        <f t="shared" si="108"/>
        <v>70% Virgin wool (organic),  30% Silk</v>
      </c>
      <c r="E1102" t="str">
        <f t="shared" si="110"/>
        <v>walnut  (75 )</v>
      </c>
      <c r="F1102" s="1">
        <v>75</v>
      </c>
      <c r="G1102" s="1" t="s">
        <v>1709</v>
      </c>
      <c r="H1102" s="3">
        <v>176</v>
      </c>
      <c r="I1102" s="2">
        <v>4046304161630</v>
      </c>
      <c r="J1102" s="21">
        <v>21.9</v>
      </c>
      <c r="L1102" s="63">
        <f t="shared" si="109"/>
        <v>52.55</v>
      </c>
      <c r="M1102" t="s">
        <v>1590</v>
      </c>
      <c r="N1102" t="s">
        <v>1591</v>
      </c>
      <c r="P1102" s="16">
        <f t="shared" si="111"/>
        <v>36.784999999999997</v>
      </c>
      <c r="Q1102" s="5">
        <f t="shared" si="112"/>
        <v>0</v>
      </c>
      <c r="R1102" s="21">
        <f t="shared" si="113"/>
        <v>14.884999999999998</v>
      </c>
      <c r="S1102"/>
    </row>
    <row r="1103" spans="1:19" x14ac:dyDescent="0.25">
      <c r="A1103" t="s">
        <v>4589</v>
      </c>
      <c r="B1103" s="3" t="s">
        <v>2265</v>
      </c>
      <c r="C1103" t="s">
        <v>2266</v>
      </c>
      <c r="D1103" t="str">
        <f t="shared" si="108"/>
        <v>70% Virgin wool (organic),  30% Silk</v>
      </c>
      <c r="E1103" t="str">
        <f t="shared" si="110"/>
        <v>walnut  (75 )</v>
      </c>
      <c r="F1103" s="1">
        <v>75</v>
      </c>
      <c r="G1103" s="1" t="s">
        <v>1709</v>
      </c>
      <c r="H1103" s="3">
        <v>92</v>
      </c>
      <c r="I1103" s="2">
        <v>4046304161562</v>
      </c>
      <c r="J1103" s="21">
        <v>13.5</v>
      </c>
      <c r="L1103" s="63">
        <f t="shared" si="109"/>
        <v>32.4</v>
      </c>
      <c r="M1103" t="s">
        <v>1590</v>
      </c>
      <c r="N1103" t="s">
        <v>1591</v>
      </c>
      <c r="P1103" s="16">
        <f t="shared" si="111"/>
        <v>22.679999999999996</v>
      </c>
      <c r="Q1103" s="5">
        <f t="shared" si="112"/>
        <v>0</v>
      </c>
      <c r="R1103" s="21">
        <f t="shared" si="113"/>
        <v>9.1799999999999962</v>
      </c>
      <c r="S1103"/>
    </row>
    <row r="1104" spans="1:19" x14ac:dyDescent="0.25">
      <c r="A1104" t="s">
        <v>4587</v>
      </c>
      <c r="B1104" s="3" t="s">
        <v>2267</v>
      </c>
      <c r="C1104" t="s">
        <v>177</v>
      </c>
      <c r="D1104" t="str">
        <f t="shared" si="108"/>
        <v>70% Virgin wool (organic),  30% Silk</v>
      </c>
      <c r="E1104" t="str">
        <f t="shared" si="110"/>
        <v>natural  (1 )</v>
      </c>
      <c r="F1104" s="1">
        <v>1</v>
      </c>
      <c r="G1104" s="1" t="s">
        <v>6</v>
      </c>
      <c r="H1104" s="3" t="s">
        <v>4509</v>
      </c>
      <c r="I1104" s="2">
        <v>4046304008232</v>
      </c>
      <c r="J1104" s="21">
        <v>22.65</v>
      </c>
      <c r="L1104" s="63">
        <f t="shared" si="109"/>
        <v>54.35</v>
      </c>
      <c r="M1104" t="s">
        <v>1590</v>
      </c>
      <c r="N1104" t="s">
        <v>1591</v>
      </c>
      <c r="P1104" s="16">
        <f t="shared" si="111"/>
        <v>38.045000000000002</v>
      </c>
      <c r="Q1104" s="5">
        <f t="shared" si="112"/>
        <v>0</v>
      </c>
      <c r="R1104" s="21">
        <f t="shared" si="113"/>
        <v>15.395000000000003</v>
      </c>
      <c r="S1104"/>
    </row>
    <row r="1105" spans="1:19" x14ac:dyDescent="0.25">
      <c r="A1105" t="s">
        <v>4587</v>
      </c>
      <c r="B1105" s="3" t="s">
        <v>2268</v>
      </c>
      <c r="C1105" t="s">
        <v>179</v>
      </c>
      <c r="D1105" t="str">
        <f t="shared" si="108"/>
        <v>70% Virgin wool (organic),  30% Silk</v>
      </c>
      <c r="E1105" t="str">
        <f t="shared" si="110"/>
        <v>natural  (1 )</v>
      </c>
      <c r="F1105" s="1">
        <v>1</v>
      </c>
      <c r="G1105" s="1" t="s">
        <v>6</v>
      </c>
      <c r="H1105" s="3" t="s">
        <v>4510</v>
      </c>
      <c r="I1105" s="2">
        <v>4046304008249</v>
      </c>
      <c r="J1105" s="21">
        <v>23.8</v>
      </c>
      <c r="L1105" s="63">
        <f t="shared" si="109"/>
        <v>57.099999999999994</v>
      </c>
      <c r="M1105" t="s">
        <v>1590</v>
      </c>
      <c r="N1105" t="s">
        <v>1591</v>
      </c>
      <c r="P1105" s="16">
        <f t="shared" si="111"/>
        <v>39.969999999999992</v>
      </c>
      <c r="Q1105" s="5">
        <f t="shared" si="112"/>
        <v>0</v>
      </c>
      <c r="R1105" s="21">
        <f t="shared" si="113"/>
        <v>16.169999999999991</v>
      </c>
      <c r="S1105"/>
    </row>
    <row r="1106" spans="1:19" x14ac:dyDescent="0.25">
      <c r="A1106" t="s">
        <v>4587</v>
      </c>
      <c r="B1106" s="3" t="s">
        <v>2269</v>
      </c>
      <c r="C1106" t="s">
        <v>181</v>
      </c>
      <c r="D1106" t="str">
        <f t="shared" si="108"/>
        <v>70% Virgin wool (organic),  30% Silk</v>
      </c>
      <c r="E1106" t="str">
        <f t="shared" si="110"/>
        <v>natural  (1 )</v>
      </c>
      <c r="F1106" s="1">
        <v>1</v>
      </c>
      <c r="G1106" s="1" t="s">
        <v>6</v>
      </c>
      <c r="H1106" s="3" t="s">
        <v>4511</v>
      </c>
      <c r="I1106" s="2">
        <v>4046304008256</v>
      </c>
      <c r="J1106" s="21">
        <v>24.9</v>
      </c>
      <c r="L1106" s="63">
        <f t="shared" si="109"/>
        <v>59.75</v>
      </c>
      <c r="M1106" t="s">
        <v>1590</v>
      </c>
      <c r="N1106" t="s">
        <v>1591</v>
      </c>
      <c r="P1106" s="16">
        <f t="shared" si="111"/>
        <v>41.824999999999996</v>
      </c>
      <c r="Q1106" s="5">
        <f t="shared" si="112"/>
        <v>0</v>
      </c>
      <c r="R1106" s="21">
        <f t="shared" si="113"/>
        <v>16.924999999999997</v>
      </c>
      <c r="S1106"/>
    </row>
    <row r="1107" spans="1:19" x14ac:dyDescent="0.25">
      <c r="A1107" t="s">
        <v>4587</v>
      </c>
      <c r="B1107" s="3" t="s">
        <v>2270</v>
      </c>
      <c r="C1107" t="s">
        <v>2271</v>
      </c>
      <c r="D1107" t="str">
        <f t="shared" si="108"/>
        <v>70% Virgin wool (organic),  30% Silk</v>
      </c>
      <c r="E1107" t="str">
        <f t="shared" si="110"/>
        <v>walnut  (75 )</v>
      </c>
      <c r="F1107" s="1">
        <v>75</v>
      </c>
      <c r="G1107" s="1" t="s">
        <v>1709</v>
      </c>
      <c r="H1107" s="3" t="s">
        <v>4509</v>
      </c>
      <c r="I1107" s="2">
        <v>4046304157459</v>
      </c>
      <c r="J1107" s="21">
        <v>24.55</v>
      </c>
      <c r="L1107" s="63">
        <f t="shared" si="109"/>
        <v>58.9</v>
      </c>
      <c r="M1107" t="s">
        <v>1590</v>
      </c>
      <c r="N1107" t="s">
        <v>1591</v>
      </c>
      <c r="P1107" s="16">
        <f t="shared" si="111"/>
        <v>41.23</v>
      </c>
      <c r="Q1107" s="5">
        <f t="shared" si="112"/>
        <v>0</v>
      </c>
      <c r="R1107" s="21">
        <f t="shared" si="113"/>
        <v>16.679999999999996</v>
      </c>
      <c r="S1107"/>
    </row>
    <row r="1108" spans="1:19" x14ac:dyDescent="0.25">
      <c r="A1108" t="s">
        <v>4587</v>
      </c>
      <c r="B1108" s="3" t="s">
        <v>2272</v>
      </c>
      <c r="C1108" t="s">
        <v>2273</v>
      </c>
      <c r="D1108" t="str">
        <f t="shared" si="108"/>
        <v>70% Virgin wool (organic),  30% Silk</v>
      </c>
      <c r="E1108" t="str">
        <f t="shared" si="110"/>
        <v>walnut  (75 )</v>
      </c>
      <c r="F1108" s="1">
        <v>75</v>
      </c>
      <c r="G1108" s="1" t="s">
        <v>1709</v>
      </c>
      <c r="H1108" s="3" t="s">
        <v>4510</v>
      </c>
      <c r="I1108" s="2">
        <v>4046304157466</v>
      </c>
      <c r="J1108" s="21">
        <v>25.95</v>
      </c>
      <c r="L1108" s="63">
        <f t="shared" si="109"/>
        <v>62.3</v>
      </c>
      <c r="M1108" t="s">
        <v>1590</v>
      </c>
      <c r="N1108" t="s">
        <v>1591</v>
      </c>
      <c r="P1108" s="16">
        <f t="shared" si="111"/>
        <v>43.609999999999992</v>
      </c>
      <c r="Q1108" s="5">
        <f t="shared" si="112"/>
        <v>0</v>
      </c>
      <c r="R1108" s="21">
        <f t="shared" si="113"/>
        <v>17.659999999999993</v>
      </c>
      <c r="S1108"/>
    </row>
    <row r="1109" spans="1:19" x14ac:dyDescent="0.25">
      <c r="A1109" t="s">
        <v>4587</v>
      </c>
      <c r="B1109" s="3" t="s">
        <v>2274</v>
      </c>
      <c r="C1109" t="s">
        <v>2275</v>
      </c>
      <c r="D1109" t="str">
        <f t="shared" si="108"/>
        <v>70% Virgin wool (organic),  30% Silk</v>
      </c>
      <c r="E1109" t="str">
        <f t="shared" si="110"/>
        <v>walnut  (75 )</v>
      </c>
      <c r="F1109" s="1">
        <v>75</v>
      </c>
      <c r="G1109" s="1" t="s">
        <v>1709</v>
      </c>
      <c r="H1109" s="3" t="s">
        <v>4511</v>
      </c>
      <c r="I1109" s="2">
        <v>4046304157473</v>
      </c>
      <c r="J1109" s="21">
        <v>27.35</v>
      </c>
      <c r="L1109" s="63">
        <f t="shared" si="109"/>
        <v>65.649999999999991</v>
      </c>
      <c r="M1109" t="s">
        <v>1590</v>
      </c>
      <c r="N1109" t="s">
        <v>1591</v>
      </c>
      <c r="P1109" s="16">
        <f t="shared" si="111"/>
        <v>45.954999999999991</v>
      </c>
      <c r="Q1109" s="5">
        <f t="shared" si="112"/>
        <v>0</v>
      </c>
      <c r="R1109" s="21">
        <f t="shared" si="113"/>
        <v>18.60499999999999</v>
      </c>
      <c r="S1109"/>
    </row>
    <row r="1110" spans="1:19" x14ac:dyDescent="0.25">
      <c r="A1110" t="s">
        <v>4587</v>
      </c>
      <c r="B1110" s="3" t="s">
        <v>2276</v>
      </c>
      <c r="C1110" t="s">
        <v>2277</v>
      </c>
      <c r="D1110" t="str">
        <f t="shared" si="108"/>
        <v>70% Virgin wool (organic),  30% Silk</v>
      </c>
      <c r="E1110" t="str">
        <f t="shared" si="110"/>
        <v>light grey mélange  (91 )</v>
      </c>
      <c r="F1110" s="1">
        <v>91</v>
      </c>
      <c r="G1110" s="1" t="s">
        <v>523</v>
      </c>
      <c r="H1110" s="3" t="s">
        <v>4509</v>
      </c>
      <c r="I1110" s="2">
        <v>4046304177914</v>
      </c>
      <c r="J1110" s="21">
        <v>24.9</v>
      </c>
      <c r="L1110" s="63">
        <f t="shared" si="109"/>
        <v>59.75</v>
      </c>
      <c r="M1110" t="s">
        <v>1590</v>
      </c>
      <c r="N1110" t="s">
        <v>1591</v>
      </c>
      <c r="P1110" s="16">
        <f t="shared" si="111"/>
        <v>41.824999999999996</v>
      </c>
      <c r="Q1110" s="5">
        <f t="shared" si="112"/>
        <v>0</v>
      </c>
      <c r="R1110" s="21">
        <f t="shared" si="113"/>
        <v>16.924999999999997</v>
      </c>
      <c r="S1110"/>
    </row>
    <row r="1111" spans="1:19" x14ac:dyDescent="0.25">
      <c r="A1111" t="s">
        <v>4587</v>
      </c>
      <c r="B1111" s="3" t="s">
        <v>2278</v>
      </c>
      <c r="C1111" t="s">
        <v>2279</v>
      </c>
      <c r="D1111" t="str">
        <f t="shared" si="108"/>
        <v>70% Virgin wool (organic),  30% Silk</v>
      </c>
      <c r="E1111" t="str">
        <f t="shared" si="110"/>
        <v>light grey mélange  (91 )</v>
      </c>
      <c r="F1111" s="1">
        <v>91</v>
      </c>
      <c r="G1111" s="1" t="s">
        <v>523</v>
      </c>
      <c r="H1111" s="3" t="s">
        <v>4510</v>
      </c>
      <c r="I1111" s="2">
        <v>4046304177921</v>
      </c>
      <c r="J1111" s="21">
        <v>27.5</v>
      </c>
      <c r="L1111" s="63">
        <f t="shared" si="109"/>
        <v>66</v>
      </c>
      <c r="M1111" t="s">
        <v>1590</v>
      </c>
      <c r="N1111" t="s">
        <v>1591</v>
      </c>
      <c r="P1111" s="16">
        <f t="shared" si="111"/>
        <v>46.199999999999996</v>
      </c>
      <c r="Q1111" s="5">
        <f t="shared" si="112"/>
        <v>0</v>
      </c>
      <c r="R1111" s="21">
        <f t="shared" si="113"/>
        <v>18.699999999999996</v>
      </c>
      <c r="S1111"/>
    </row>
    <row r="1112" spans="1:19" x14ac:dyDescent="0.25">
      <c r="A1112" t="s">
        <v>4587</v>
      </c>
      <c r="B1112" s="3" t="s">
        <v>2280</v>
      </c>
      <c r="C1112" t="s">
        <v>2281</v>
      </c>
      <c r="D1112" t="str">
        <f t="shared" si="108"/>
        <v>70% Virgin wool (organic),  30% Silk</v>
      </c>
      <c r="E1112" t="str">
        <f t="shared" si="110"/>
        <v>light grey mélange  (91 )</v>
      </c>
      <c r="F1112" s="1">
        <v>91</v>
      </c>
      <c r="G1112" s="1" t="s">
        <v>523</v>
      </c>
      <c r="H1112" s="3" t="s">
        <v>4511</v>
      </c>
      <c r="I1112" s="2">
        <v>4046304177938</v>
      </c>
      <c r="J1112" s="21">
        <v>28.1</v>
      </c>
      <c r="L1112" s="63">
        <f t="shared" si="109"/>
        <v>67.45</v>
      </c>
      <c r="M1112" t="s">
        <v>1590</v>
      </c>
      <c r="N1112" t="s">
        <v>1591</v>
      </c>
      <c r="P1112" s="16">
        <f t="shared" si="111"/>
        <v>47.214999999999996</v>
      </c>
      <c r="Q1112" s="5">
        <f t="shared" si="112"/>
        <v>0</v>
      </c>
      <c r="R1112" s="21">
        <f t="shared" si="113"/>
        <v>19.114999999999995</v>
      </c>
      <c r="S1112"/>
    </row>
    <row r="1113" spans="1:19" x14ac:dyDescent="0.25">
      <c r="A1113" t="s">
        <v>4587</v>
      </c>
      <c r="B1113" s="3" t="s">
        <v>2282</v>
      </c>
      <c r="C1113" t="s">
        <v>2283</v>
      </c>
      <c r="D1113" t="str">
        <f t="shared" si="108"/>
        <v>70% Virgin wool (organic),  30% Silk</v>
      </c>
      <c r="E1113" t="str">
        <f t="shared" si="110"/>
        <v>black  (9 )</v>
      </c>
      <c r="F1113" s="1">
        <v>9</v>
      </c>
      <c r="G1113" s="1" t="s">
        <v>33</v>
      </c>
      <c r="H1113" s="3" t="s">
        <v>4509</v>
      </c>
      <c r="I1113" s="2">
        <v>4046304235126</v>
      </c>
      <c r="J1113" s="21">
        <v>24.9</v>
      </c>
      <c r="L1113" s="63">
        <f t="shared" si="109"/>
        <v>59.75</v>
      </c>
      <c r="M1113" t="s">
        <v>1590</v>
      </c>
      <c r="N1113" t="s">
        <v>1591</v>
      </c>
      <c r="P1113" s="16">
        <f t="shared" si="111"/>
        <v>41.824999999999996</v>
      </c>
      <c r="Q1113" s="5">
        <f t="shared" si="112"/>
        <v>0</v>
      </c>
      <c r="R1113" s="21">
        <f t="shared" si="113"/>
        <v>16.924999999999997</v>
      </c>
      <c r="S1113"/>
    </row>
    <row r="1114" spans="1:19" x14ac:dyDescent="0.25">
      <c r="A1114" t="s">
        <v>4587</v>
      </c>
      <c r="B1114" s="3" t="s">
        <v>2284</v>
      </c>
      <c r="C1114" t="s">
        <v>2285</v>
      </c>
      <c r="D1114" t="str">
        <f t="shared" si="108"/>
        <v>70% Virgin wool (organic),  30% Silk</v>
      </c>
      <c r="E1114" t="str">
        <f t="shared" si="110"/>
        <v>black  (9 )</v>
      </c>
      <c r="F1114" s="1">
        <v>9</v>
      </c>
      <c r="G1114" s="1" t="s">
        <v>33</v>
      </c>
      <c r="H1114" s="3" t="s">
        <v>4510</v>
      </c>
      <c r="I1114" s="2">
        <v>4046304235133</v>
      </c>
      <c r="J1114" s="21">
        <v>27.5</v>
      </c>
      <c r="L1114" s="63">
        <f t="shared" si="109"/>
        <v>66</v>
      </c>
      <c r="M1114" t="s">
        <v>1590</v>
      </c>
      <c r="N1114" t="s">
        <v>1591</v>
      </c>
      <c r="P1114" s="16">
        <f t="shared" si="111"/>
        <v>46.199999999999996</v>
      </c>
      <c r="Q1114" s="5">
        <f t="shared" si="112"/>
        <v>0</v>
      </c>
      <c r="R1114" s="21">
        <f t="shared" si="113"/>
        <v>18.699999999999996</v>
      </c>
      <c r="S1114"/>
    </row>
    <row r="1115" spans="1:19" x14ac:dyDescent="0.25">
      <c r="A1115" t="s">
        <v>4587</v>
      </c>
      <c r="B1115" s="3" t="s">
        <v>2286</v>
      </c>
      <c r="C1115" t="s">
        <v>2287</v>
      </c>
      <c r="D1115" t="str">
        <f t="shared" si="108"/>
        <v>70% Virgin wool (organic),  30% Silk</v>
      </c>
      <c r="E1115" t="str">
        <f t="shared" si="110"/>
        <v>black  (9 )</v>
      </c>
      <c r="F1115" s="1">
        <v>9</v>
      </c>
      <c r="G1115" s="1" t="s">
        <v>33</v>
      </c>
      <c r="H1115" s="3" t="s">
        <v>4511</v>
      </c>
      <c r="I1115" s="2">
        <v>4046304235140</v>
      </c>
      <c r="J1115" s="21">
        <v>28.1</v>
      </c>
      <c r="L1115" s="63">
        <f t="shared" si="109"/>
        <v>67.45</v>
      </c>
      <c r="M1115" t="s">
        <v>1590</v>
      </c>
      <c r="N1115" t="s">
        <v>1591</v>
      </c>
      <c r="P1115" s="16">
        <f t="shared" si="111"/>
        <v>47.214999999999996</v>
      </c>
      <c r="Q1115" s="5">
        <f t="shared" si="112"/>
        <v>0</v>
      </c>
      <c r="R1115" s="21">
        <f t="shared" si="113"/>
        <v>19.114999999999995</v>
      </c>
      <c r="S1115"/>
    </row>
    <row r="1116" spans="1:19" x14ac:dyDescent="0.25">
      <c r="A1116" t="s">
        <v>4587</v>
      </c>
      <c r="B1116" s="3" t="s">
        <v>2288</v>
      </c>
      <c r="C1116" t="s">
        <v>2289</v>
      </c>
      <c r="D1116" t="str">
        <f t="shared" si="108"/>
        <v>70% Virgin wool (organic),  30% Silk</v>
      </c>
      <c r="E1116" t="str">
        <f t="shared" si="110"/>
        <v>navy-blue  (33 )</v>
      </c>
      <c r="F1116" s="1">
        <v>33</v>
      </c>
      <c r="G1116" s="1" t="s">
        <v>1662</v>
      </c>
      <c r="H1116" s="3" t="s">
        <v>4509</v>
      </c>
      <c r="I1116" s="2">
        <v>4046304241905</v>
      </c>
      <c r="J1116" s="21">
        <v>24.9</v>
      </c>
      <c r="L1116" s="63">
        <f t="shared" si="109"/>
        <v>59.75</v>
      </c>
      <c r="M1116" t="s">
        <v>1590</v>
      </c>
      <c r="N1116" t="s">
        <v>1591</v>
      </c>
      <c r="P1116" s="16">
        <f t="shared" si="111"/>
        <v>41.824999999999996</v>
      </c>
      <c r="Q1116" s="5">
        <f t="shared" si="112"/>
        <v>0</v>
      </c>
      <c r="R1116" s="21">
        <f t="shared" si="113"/>
        <v>16.924999999999997</v>
      </c>
      <c r="S1116"/>
    </row>
    <row r="1117" spans="1:19" x14ac:dyDescent="0.25">
      <c r="A1117" t="s">
        <v>4587</v>
      </c>
      <c r="B1117" s="3" t="s">
        <v>2290</v>
      </c>
      <c r="C1117" t="s">
        <v>2291</v>
      </c>
      <c r="D1117" t="str">
        <f t="shared" si="108"/>
        <v>70% Virgin wool (organic),  30% Silk</v>
      </c>
      <c r="E1117" t="str">
        <f t="shared" si="110"/>
        <v>navy-blue  (33 )</v>
      </c>
      <c r="F1117" s="1">
        <v>33</v>
      </c>
      <c r="G1117" s="1" t="s">
        <v>1662</v>
      </c>
      <c r="H1117" s="3" t="s">
        <v>4510</v>
      </c>
      <c r="I1117" s="2">
        <v>4046304241912</v>
      </c>
      <c r="J1117" s="21">
        <v>27.5</v>
      </c>
      <c r="L1117" s="63">
        <f t="shared" si="109"/>
        <v>66</v>
      </c>
      <c r="M1117" t="s">
        <v>1590</v>
      </c>
      <c r="N1117" t="s">
        <v>1591</v>
      </c>
      <c r="P1117" s="16">
        <f t="shared" si="111"/>
        <v>46.199999999999996</v>
      </c>
      <c r="Q1117" s="5">
        <f t="shared" si="112"/>
        <v>0</v>
      </c>
      <c r="R1117" s="21">
        <f t="shared" si="113"/>
        <v>18.699999999999996</v>
      </c>
      <c r="S1117"/>
    </row>
    <row r="1118" spans="1:19" x14ac:dyDescent="0.25">
      <c r="A1118" t="s">
        <v>4587</v>
      </c>
      <c r="B1118" s="3" t="s">
        <v>2292</v>
      </c>
      <c r="C1118" t="s">
        <v>2293</v>
      </c>
      <c r="D1118" t="str">
        <f t="shared" si="108"/>
        <v>70% Virgin wool (organic),  30% Silk</v>
      </c>
      <c r="E1118" t="str">
        <f t="shared" si="110"/>
        <v>navy-blue  (33 )</v>
      </c>
      <c r="F1118" s="1">
        <v>33</v>
      </c>
      <c r="G1118" s="1" t="s">
        <v>1662</v>
      </c>
      <c r="H1118" s="3" t="s">
        <v>4511</v>
      </c>
      <c r="I1118" s="2">
        <v>4046304241929</v>
      </c>
      <c r="J1118" s="21">
        <v>28.1</v>
      </c>
      <c r="L1118" s="63">
        <f t="shared" si="109"/>
        <v>67.45</v>
      </c>
      <c r="M1118" t="s">
        <v>1590</v>
      </c>
      <c r="N1118" t="s">
        <v>1591</v>
      </c>
      <c r="P1118" s="16">
        <f t="shared" si="111"/>
        <v>47.214999999999996</v>
      </c>
      <c r="Q1118" s="5">
        <f t="shared" si="112"/>
        <v>0</v>
      </c>
      <c r="R1118" s="21">
        <f t="shared" si="113"/>
        <v>19.114999999999995</v>
      </c>
      <c r="S1118"/>
    </row>
    <row r="1119" spans="1:19" x14ac:dyDescent="0.25">
      <c r="A1119" t="s">
        <v>4587</v>
      </c>
      <c r="B1119" s="3" t="s">
        <v>2294</v>
      </c>
      <c r="C1119" t="s">
        <v>2295</v>
      </c>
      <c r="D1119" t="str">
        <f t="shared" si="108"/>
        <v>70% Virgin wool (organic),  30% Silk</v>
      </c>
      <c r="E1119" t="str">
        <f t="shared" si="110"/>
        <v>olive  (43E )</v>
      </c>
      <c r="F1119" s="1" t="s">
        <v>1758</v>
      </c>
      <c r="G1119" s="1" t="s">
        <v>1759</v>
      </c>
      <c r="H1119" s="3" t="s">
        <v>4509</v>
      </c>
      <c r="I1119" s="2">
        <v>4046304260715</v>
      </c>
      <c r="J1119" s="21">
        <v>24.9</v>
      </c>
      <c r="L1119" s="63">
        <f t="shared" si="109"/>
        <v>59.75</v>
      </c>
      <c r="M1119" t="s">
        <v>1590</v>
      </c>
      <c r="N1119" t="s">
        <v>1591</v>
      </c>
      <c r="P1119" s="16">
        <f t="shared" si="111"/>
        <v>41.824999999999996</v>
      </c>
      <c r="Q1119" s="5">
        <f t="shared" si="112"/>
        <v>0</v>
      </c>
      <c r="R1119" s="21">
        <f t="shared" si="113"/>
        <v>16.924999999999997</v>
      </c>
      <c r="S1119"/>
    </row>
    <row r="1120" spans="1:19" x14ac:dyDescent="0.25">
      <c r="A1120" t="s">
        <v>4587</v>
      </c>
      <c r="B1120" s="3" t="s">
        <v>2296</v>
      </c>
      <c r="C1120" t="s">
        <v>2297</v>
      </c>
      <c r="D1120" t="str">
        <f t="shared" si="108"/>
        <v>70% Virgin wool (organic),  30% Silk</v>
      </c>
      <c r="E1120" t="str">
        <f t="shared" si="110"/>
        <v>olive  (43E )</v>
      </c>
      <c r="F1120" s="1" t="s">
        <v>1758</v>
      </c>
      <c r="G1120" s="1" t="s">
        <v>1759</v>
      </c>
      <c r="H1120" s="3" t="s">
        <v>4510</v>
      </c>
      <c r="I1120" s="2">
        <v>4046304260722</v>
      </c>
      <c r="J1120" s="21">
        <v>27.5</v>
      </c>
      <c r="L1120" s="63">
        <f t="shared" si="109"/>
        <v>66</v>
      </c>
      <c r="M1120" t="s">
        <v>1590</v>
      </c>
      <c r="N1120" t="s">
        <v>1591</v>
      </c>
      <c r="P1120" s="16">
        <f t="shared" si="111"/>
        <v>46.199999999999996</v>
      </c>
      <c r="Q1120" s="5">
        <f t="shared" si="112"/>
        <v>0</v>
      </c>
      <c r="R1120" s="21">
        <f t="shared" si="113"/>
        <v>18.699999999999996</v>
      </c>
      <c r="S1120"/>
    </row>
    <row r="1121" spans="1:19" x14ac:dyDescent="0.25">
      <c r="A1121" t="s">
        <v>4587</v>
      </c>
      <c r="B1121" s="3" t="s">
        <v>2298</v>
      </c>
      <c r="C1121" t="s">
        <v>2299</v>
      </c>
      <c r="D1121" t="str">
        <f t="shared" si="108"/>
        <v>70% Virgin wool (organic),  30% Silk</v>
      </c>
      <c r="E1121" t="str">
        <f t="shared" si="110"/>
        <v>olive  (43E )</v>
      </c>
      <c r="F1121" s="1" t="s">
        <v>1758</v>
      </c>
      <c r="G1121" s="1" t="s">
        <v>1759</v>
      </c>
      <c r="H1121" s="3" t="s">
        <v>4511</v>
      </c>
      <c r="I1121" s="2">
        <v>4046304260739</v>
      </c>
      <c r="J1121" s="21">
        <v>28.1</v>
      </c>
      <c r="L1121" s="63">
        <f t="shared" si="109"/>
        <v>67.45</v>
      </c>
      <c r="M1121" t="s">
        <v>1590</v>
      </c>
      <c r="N1121" t="s">
        <v>1591</v>
      </c>
      <c r="P1121" s="16">
        <f t="shared" si="111"/>
        <v>47.214999999999996</v>
      </c>
      <c r="Q1121" s="5">
        <f t="shared" si="112"/>
        <v>0</v>
      </c>
      <c r="R1121" s="21">
        <f t="shared" si="113"/>
        <v>19.114999999999995</v>
      </c>
      <c r="S1121"/>
    </row>
    <row r="1122" spans="1:19" x14ac:dyDescent="0.25">
      <c r="A1122" t="s">
        <v>4587</v>
      </c>
      <c r="B1122" s="3" t="s">
        <v>2300</v>
      </c>
      <c r="C1122" t="s">
        <v>2301</v>
      </c>
      <c r="D1122" t="str">
        <f t="shared" si="108"/>
        <v>70% Virgin wool (organic),  30% Silk</v>
      </c>
      <c r="E1122" t="str">
        <f t="shared" si="110"/>
        <v>copper  (52E )</v>
      </c>
      <c r="F1122" s="1" t="s">
        <v>1768</v>
      </c>
      <c r="G1122" s="1" t="s">
        <v>1769</v>
      </c>
      <c r="H1122" s="3" t="s">
        <v>4509</v>
      </c>
      <c r="I1122" s="2">
        <v>4046304260746</v>
      </c>
      <c r="J1122" s="21">
        <v>24.9</v>
      </c>
      <c r="L1122" s="63">
        <f t="shared" si="109"/>
        <v>59.75</v>
      </c>
      <c r="M1122" t="s">
        <v>1590</v>
      </c>
      <c r="N1122" t="s">
        <v>1591</v>
      </c>
      <c r="P1122" s="16">
        <f t="shared" si="111"/>
        <v>41.824999999999996</v>
      </c>
      <c r="Q1122" s="5">
        <f t="shared" si="112"/>
        <v>0</v>
      </c>
      <c r="R1122" s="21">
        <f t="shared" si="113"/>
        <v>16.924999999999997</v>
      </c>
      <c r="S1122"/>
    </row>
    <row r="1123" spans="1:19" x14ac:dyDescent="0.25">
      <c r="A1123" t="s">
        <v>4587</v>
      </c>
      <c r="B1123" s="3" t="s">
        <v>2302</v>
      </c>
      <c r="C1123" t="s">
        <v>2303</v>
      </c>
      <c r="D1123" t="str">
        <f t="shared" si="108"/>
        <v>70% Virgin wool (organic),  30% Silk</v>
      </c>
      <c r="E1123" t="str">
        <f t="shared" si="110"/>
        <v>copper  (52E )</v>
      </c>
      <c r="F1123" s="1" t="s">
        <v>1768</v>
      </c>
      <c r="G1123" s="1" t="s">
        <v>1769</v>
      </c>
      <c r="H1123" s="3" t="s">
        <v>4510</v>
      </c>
      <c r="I1123" s="2">
        <v>4046304260753</v>
      </c>
      <c r="J1123" s="21">
        <v>27.5</v>
      </c>
      <c r="L1123" s="63">
        <f t="shared" si="109"/>
        <v>66</v>
      </c>
      <c r="M1123" t="s">
        <v>1590</v>
      </c>
      <c r="N1123" t="s">
        <v>1591</v>
      </c>
      <c r="P1123" s="16">
        <f t="shared" si="111"/>
        <v>46.199999999999996</v>
      </c>
      <c r="Q1123" s="5">
        <f t="shared" si="112"/>
        <v>0</v>
      </c>
      <c r="R1123" s="21">
        <f t="shared" si="113"/>
        <v>18.699999999999996</v>
      </c>
      <c r="S1123"/>
    </row>
    <row r="1124" spans="1:19" x14ac:dyDescent="0.25">
      <c r="A1124" t="s">
        <v>4587</v>
      </c>
      <c r="B1124" s="3" t="s">
        <v>2304</v>
      </c>
      <c r="C1124" t="s">
        <v>2305</v>
      </c>
      <c r="D1124" t="str">
        <f t="shared" si="108"/>
        <v>70% Virgin wool (organic),  30% Silk</v>
      </c>
      <c r="E1124" t="str">
        <f t="shared" si="110"/>
        <v>copper  (52E )</v>
      </c>
      <c r="F1124" s="1" t="s">
        <v>1768</v>
      </c>
      <c r="G1124" s="1" t="s">
        <v>1769</v>
      </c>
      <c r="H1124" s="3" t="s">
        <v>4511</v>
      </c>
      <c r="I1124" s="2">
        <v>4046304260760</v>
      </c>
      <c r="J1124" s="21">
        <v>28.1</v>
      </c>
      <c r="L1124" s="63">
        <f t="shared" si="109"/>
        <v>67.45</v>
      </c>
      <c r="M1124" t="s">
        <v>1590</v>
      </c>
      <c r="N1124" t="s">
        <v>1591</v>
      </c>
      <c r="P1124" s="16">
        <f t="shared" si="111"/>
        <v>47.214999999999996</v>
      </c>
      <c r="Q1124" s="5">
        <f t="shared" si="112"/>
        <v>0</v>
      </c>
      <c r="R1124" s="21">
        <f t="shared" si="113"/>
        <v>19.114999999999995</v>
      </c>
      <c r="S1124"/>
    </row>
    <row r="1125" spans="1:19" x14ac:dyDescent="0.25">
      <c r="A1125" t="s">
        <v>4587</v>
      </c>
      <c r="B1125" s="3" t="s">
        <v>2306</v>
      </c>
      <c r="C1125" t="s">
        <v>195</v>
      </c>
      <c r="D1125" t="str">
        <f t="shared" si="108"/>
        <v>70% Virgin wool (organic),  30% Silk</v>
      </c>
      <c r="E1125" t="str">
        <f t="shared" si="110"/>
        <v>natural  (1 )</v>
      </c>
      <c r="F1125" s="1">
        <v>1</v>
      </c>
      <c r="G1125" s="1" t="s">
        <v>6</v>
      </c>
      <c r="H1125" s="3" t="s">
        <v>4509</v>
      </c>
      <c r="I1125" s="2">
        <v>4046304008478</v>
      </c>
      <c r="J1125" s="21">
        <v>28.5</v>
      </c>
      <c r="L1125" s="63">
        <f t="shared" si="109"/>
        <v>68.400000000000006</v>
      </c>
      <c r="M1125" t="s">
        <v>1590</v>
      </c>
      <c r="N1125" t="s">
        <v>1591</v>
      </c>
      <c r="P1125" s="16">
        <f t="shared" si="111"/>
        <v>47.88</v>
      </c>
      <c r="Q1125" s="5">
        <f t="shared" si="112"/>
        <v>0</v>
      </c>
      <c r="R1125" s="21">
        <f t="shared" si="113"/>
        <v>19.380000000000003</v>
      </c>
      <c r="S1125"/>
    </row>
    <row r="1126" spans="1:19" x14ac:dyDescent="0.25">
      <c r="A1126" t="s">
        <v>4587</v>
      </c>
      <c r="B1126" s="3" t="s">
        <v>2307</v>
      </c>
      <c r="C1126" t="s">
        <v>197</v>
      </c>
      <c r="D1126" t="str">
        <f t="shared" si="108"/>
        <v>70% Virgin wool (organic),  30% Silk</v>
      </c>
      <c r="E1126" t="str">
        <f t="shared" si="110"/>
        <v>natural  (1 )</v>
      </c>
      <c r="F1126" s="1">
        <v>1</v>
      </c>
      <c r="G1126" s="1" t="s">
        <v>6</v>
      </c>
      <c r="H1126" s="3" t="s">
        <v>4510</v>
      </c>
      <c r="I1126" s="2">
        <v>4046304008485</v>
      </c>
      <c r="J1126" s="21">
        <v>30.2</v>
      </c>
      <c r="L1126" s="63">
        <f t="shared" si="109"/>
        <v>72.5</v>
      </c>
      <c r="M1126" t="s">
        <v>1590</v>
      </c>
      <c r="N1126" t="s">
        <v>1591</v>
      </c>
      <c r="P1126" s="16">
        <f t="shared" si="111"/>
        <v>50.75</v>
      </c>
      <c r="Q1126" s="5">
        <f t="shared" si="112"/>
        <v>0</v>
      </c>
      <c r="R1126" s="21">
        <f t="shared" si="113"/>
        <v>20.55</v>
      </c>
      <c r="S1126"/>
    </row>
    <row r="1127" spans="1:19" x14ac:dyDescent="0.25">
      <c r="A1127" t="s">
        <v>4587</v>
      </c>
      <c r="B1127" s="3" t="s">
        <v>2308</v>
      </c>
      <c r="C1127" t="s">
        <v>199</v>
      </c>
      <c r="D1127" t="str">
        <f t="shared" si="108"/>
        <v>70% Virgin wool (organic),  30% Silk</v>
      </c>
      <c r="E1127" t="str">
        <f t="shared" si="110"/>
        <v>natural  (1 )</v>
      </c>
      <c r="F1127" s="1">
        <v>1</v>
      </c>
      <c r="G1127" s="1" t="s">
        <v>6</v>
      </c>
      <c r="H1127" s="3" t="s">
        <v>4511</v>
      </c>
      <c r="I1127" s="2">
        <v>4046304008492</v>
      </c>
      <c r="J1127" s="21">
        <v>31.9</v>
      </c>
      <c r="L1127" s="63">
        <f t="shared" si="109"/>
        <v>76.55</v>
      </c>
      <c r="M1127" t="s">
        <v>1590</v>
      </c>
      <c r="N1127" t="s">
        <v>1591</v>
      </c>
      <c r="P1127" s="16">
        <f t="shared" si="111"/>
        <v>53.584999999999994</v>
      </c>
      <c r="Q1127" s="5">
        <f t="shared" si="112"/>
        <v>0</v>
      </c>
      <c r="R1127" s="21">
        <f t="shared" si="113"/>
        <v>21.684999999999995</v>
      </c>
      <c r="S1127"/>
    </row>
    <row r="1128" spans="1:19" x14ac:dyDescent="0.25">
      <c r="A1128" t="s">
        <v>4587</v>
      </c>
      <c r="B1128" s="3" t="s">
        <v>2309</v>
      </c>
      <c r="C1128" t="s">
        <v>2310</v>
      </c>
      <c r="D1128" t="str">
        <f t="shared" si="108"/>
        <v>70% Virgin wool (organic),  30% Silk</v>
      </c>
      <c r="E1128" t="str">
        <f t="shared" si="110"/>
        <v>walnut  (75 )</v>
      </c>
      <c r="F1128" s="1">
        <v>75</v>
      </c>
      <c r="G1128" s="1" t="s">
        <v>1709</v>
      </c>
      <c r="H1128" s="3" t="s">
        <v>4509</v>
      </c>
      <c r="I1128" s="2">
        <v>4046304157527</v>
      </c>
      <c r="J1128" s="21">
        <v>30.95</v>
      </c>
      <c r="L1128" s="63">
        <f t="shared" si="109"/>
        <v>74.3</v>
      </c>
      <c r="M1128" t="s">
        <v>1590</v>
      </c>
      <c r="N1128" t="s">
        <v>1591</v>
      </c>
      <c r="P1128" s="16">
        <f t="shared" si="111"/>
        <v>52.01</v>
      </c>
      <c r="Q1128" s="5">
        <f t="shared" si="112"/>
        <v>0</v>
      </c>
      <c r="R1128" s="21">
        <f t="shared" si="113"/>
        <v>21.06</v>
      </c>
      <c r="S1128"/>
    </row>
    <row r="1129" spans="1:19" x14ac:dyDescent="0.25">
      <c r="A1129" t="s">
        <v>4587</v>
      </c>
      <c r="B1129" s="3" t="s">
        <v>2311</v>
      </c>
      <c r="C1129" t="s">
        <v>2312</v>
      </c>
      <c r="D1129" t="str">
        <f t="shared" si="108"/>
        <v>70% Virgin wool (organic),  30% Silk</v>
      </c>
      <c r="E1129" t="str">
        <f t="shared" si="110"/>
        <v>walnut  (75 )</v>
      </c>
      <c r="F1129" s="1">
        <v>75</v>
      </c>
      <c r="G1129" s="1" t="s">
        <v>1709</v>
      </c>
      <c r="H1129" s="3" t="s">
        <v>4510</v>
      </c>
      <c r="I1129" s="2">
        <v>4046304157534</v>
      </c>
      <c r="J1129" s="21">
        <v>32.950000000000003</v>
      </c>
      <c r="L1129" s="63">
        <f t="shared" si="109"/>
        <v>79.100000000000009</v>
      </c>
      <c r="M1129" t="s">
        <v>1590</v>
      </c>
      <c r="N1129" t="s">
        <v>1591</v>
      </c>
      <c r="P1129" s="16">
        <f t="shared" si="111"/>
        <v>55.370000000000005</v>
      </c>
      <c r="Q1129" s="5">
        <f t="shared" si="112"/>
        <v>0</v>
      </c>
      <c r="R1129" s="21">
        <f t="shared" si="113"/>
        <v>22.42</v>
      </c>
      <c r="S1129"/>
    </row>
    <row r="1130" spans="1:19" x14ac:dyDescent="0.25">
      <c r="A1130" t="s">
        <v>4587</v>
      </c>
      <c r="B1130" s="3" t="s">
        <v>2313</v>
      </c>
      <c r="C1130" t="s">
        <v>2314</v>
      </c>
      <c r="D1130" t="str">
        <f t="shared" si="108"/>
        <v>70% Virgin wool (organic),  30% Silk</v>
      </c>
      <c r="E1130" t="str">
        <f t="shared" si="110"/>
        <v>walnut  (75 )</v>
      </c>
      <c r="F1130" s="1">
        <v>75</v>
      </c>
      <c r="G1130" s="1" t="s">
        <v>1709</v>
      </c>
      <c r="H1130" s="3" t="s">
        <v>4511</v>
      </c>
      <c r="I1130" s="2">
        <v>4046304157541</v>
      </c>
      <c r="J1130" s="21">
        <v>34.950000000000003</v>
      </c>
      <c r="L1130" s="63">
        <f t="shared" si="109"/>
        <v>83.899999999999991</v>
      </c>
      <c r="M1130" t="s">
        <v>1590</v>
      </c>
      <c r="N1130" t="s">
        <v>1591</v>
      </c>
      <c r="P1130" s="16">
        <f t="shared" si="111"/>
        <v>58.72999999999999</v>
      </c>
      <c r="Q1130" s="5">
        <f t="shared" si="112"/>
        <v>0</v>
      </c>
      <c r="R1130" s="21">
        <f t="shared" si="113"/>
        <v>23.779999999999987</v>
      </c>
      <c r="S1130"/>
    </row>
    <row r="1131" spans="1:19" x14ac:dyDescent="0.25">
      <c r="A1131" t="s">
        <v>4587</v>
      </c>
      <c r="B1131" s="3" t="s">
        <v>2315</v>
      </c>
      <c r="C1131" t="s">
        <v>2316</v>
      </c>
      <c r="D1131" t="str">
        <f t="shared" si="108"/>
        <v>70% Virgin wool (organic),  30% Silk</v>
      </c>
      <c r="E1131" t="str">
        <f t="shared" si="110"/>
        <v>light grey mélange  (91 )</v>
      </c>
      <c r="F1131" s="1">
        <v>91</v>
      </c>
      <c r="G1131" s="1" t="s">
        <v>523</v>
      </c>
      <c r="H1131" s="3" t="s">
        <v>4509</v>
      </c>
      <c r="I1131" s="2">
        <v>4046304177884</v>
      </c>
      <c r="J1131" s="21">
        <v>32.6</v>
      </c>
      <c r="L1131" s="63">
        <f t="shared" si="109"/>
        <v>78.25</v>
      </c>
      <c r="M1131" t="s">
        <v>1590</v>
      </c>
      <c r="N1131" t="s">
        <v>1591</v>
      </c>
      <c r="P1131" s="16">
        <f t="shared" si="111"/>
        <v>54.774999999999999</v>
      </c>
      <c r="Q1131" s="5">
        <f t="shared" si="112"/>
        <v>0</v>
      </c>
      <c r="R1131" s="21">
        <f t="shared" si="113"/>
        <v>22.174999999999997</v>
      </c>
      <c r="S1131"/>
    </row>
    <row r="1132" spans="1:19" x14ac:dyDescent="0.25">
      <c r="A1132" t="s">
        <v>4587</v>
      </c>
      <c r="B1132" s="3" t="s">
        <v>2317</v>
      </c>
      <c r="C1132" t="s">
        <v>2318</v>
      </c>
      <c r="D1132" t="str">
        <f t="shared" si="108"/>
        <v>70% Virgin wool (organic),  30% Silk</v>
      </c>
      <c r="E1132" t="str">
        <f t="shared" si="110"/>
        <v>light grey mélange  (91 )</v>
      </c>
      <c r="F1132" s="1">
        <v>91</v>
      </c>
      <c r="G1132" s="1" t="s">
        <v>523</v>
      </c>
      <c r="H1132" s="3" t="s">
        <v>4510</v>
      </c>
      <c r="I1132" s="2">
        <v>4046304177891</v>
      </c>
      <c r="J1132" s="21">
        <v>35.200000000000003</v>
      </c>
      <c r="L1132" s="63">
        <f t="shared" si="109"/>
        <v>84.5</v>
      </c>
      <c r="M1132" t="s">
        <v>1590</v>
      </c>
      <c r="N1132" t="s">
        <v>1591</v>
      </c>
      <c r="P1132" s="16">
        <f t="shared" si="111"/>
        <v>59.15</v>
      </c>
      <c r="Q1132" s="5">
        <f t="shared" si="112"/>
        <v>0</v>
      </c>
      <c r="R1132" s="21">
        <f t="shared" si="113"/>
        <v>23.949999999999996</v>
      </c>
      <c r="S1132"/>
    </row>
    <row r="1133" spans="1:19" x14ac:dyDescent="0.25">
      <c r="A1133" t="s">
        <v>4587</v>
      </c>
      <c r="B1133" s="3" t="s">
        <v>2319</v>
      </c>
      <c r="C1133" t="s">
        <v>2320</v>
      </c>
      <c r="D1133" t="str">
        <f t="shared" si="108"/>
        <v>70% Virgin wool (organic),  30% Silk</v>
      </c>
      <c r="E1133" t="str">
        <f t="shared" si="110"/>
        <v>light grey mélange  (91 )</v>
      </c>
      <c r="F1133" s="1">
        <v>91</v>
      </c>
      <c r="G1133" s="1" t="s">
        <v>523</v>
      </c>
      <c r="H1133" s="3" t="s">
        <v>4511</v>
      </c>
      <c r="I1133" s="2">
        <v>4046304177907</v>
      </c>
      <c r="J1133" s="21">
        <v>36.200000000000003</v>
      </c>
      <c r="L1133" s="63">
        <f t="shared" si="109"/>
        <v>86.9</v>
      </c>
      <c r="M1133" t="s">
        <v>1590</v>
      </c>
      <c r="N1133" t="s">
        <v>1591</v>
      </c>
      <c r="P1133" s="16">
        <f t="shared" si="111"/>
        <v>60.83</v>
      </c>
      <c r="Q1133" s="5">
        <f t="shared" si="112"/>
        <v>0</v>
      </c>
      <c r="R1133" s="21">
        <f t="shared" si="113"/>
        <v>24.629999999999995</v>
      </c>
      <c r="S1133"/>
    </row>
    <row r="1134" spans="1:19" x14ac:dyDescent="0.25">
      <c r="A1134" t="s">
        <v>4587</v>
      </c>
      <c r="B1134" s="3" t="s">
        <v>2321</v>
      </c>
      <c r="C1134" t="s">
        <v>2322</v>
      </c>
      <c r="D1134" t="str">
        <f t="shared" si="108"/>
        <v>70% Virgin wool (organic),  30% Silk</v>
      </c>
      <c r="E1134" t="str">
        <f t="shared" si="110"/>
        <v>black  (9 )</v>
      </c>
      <c r="F1134" s="1">
        <v>9</v>
      </c>
      <c r="G1134" s="1" t="s">
        <v>33</v>
      </c>
      <c r="H1134" s="3" t="s">
        <v>4509</v>
      </c>
      <c r="I1134" s="2">
        <v>4046304235157</v>
      </c>
      <c r="J1134" s="21">
        <v>32.6</v>
      </c>
      <c r="L1134" s="63">
        <f t="shared" si="109"/>
        <v>78.25</v>
      </c>
      <c r="M1134" t="s">
        <v>1590</v>
      </c>
      <c r="N1134" t="s">
        <v>1591</v>
      </c>
      <c r="P1134" s="16">
        <f t="shared" si="111"/>
        <v>54.774999999999999</v>
      </c>
      <c r="Q1134" s="5">
        <f t="shared" si="112"/>
        <v>0</v>
      </c>
      <c r="R1134" s="21">
        <f t="shared" si="113"/>
        <v>22.174999999999997</v>
      </c>
      <c r="S1134"/>
    </row>
    <row r="1135" spans="1:19" x14ac:dyDescent="0.25">
      <c r="A1135" t="s">
        <v>4587</v>
      </c>
      <c r="B1135" s="3" t="s">
        <v>2323</v>
      </c>
      <c r="C1135" t="s">
        <v>2324</v>
      </c>
      <c r="D1135" t="str">
        <f t="shared" si="108"/>
        <v>70% Virgin wool (organic),  30% Silk</v>
      </c>
      <c r="E1135" t="str">
        <f t="shared" si="110"/>
        <v>black  (9 )</v>
      </c>
      <c r="F1135" s="1">
        <v>9</v>
      </c>
      <c r="G1135" s="1" t="s">
        <v>33</v>
      </c>
      <c r="H1135" s="3" t="s">
        <v>4510</v>
      </c>
      <c r="I1135" s="2">
        <v>4046304235164</v>
      </c>
      <c r="J1135" s="21">
        <v>35.200000000000003</v>
      </c>
      <c r="L1135" s="63">
        <f t="shared" si="109"/>
        <v>84.5</v>
      </c>
      <c r="M1135" t="s">
        <v>1590</v>
      </c>
      <c r="N1135" t="s">
        <v>1591</v>
      </c>
      <c r="P1135" s="16">
        <f t="shared" si="111"/>
        <v>59.15</v>
      </c>
      <c r="Q1135" s="5">
        <f t="shared" si="112"/>
        <v>0</v>
      </c>
      <c r="R1135" s="21">
        <f t="shared" si="113"/>
        <v>23.949999999999996</v>
      </c>
      <c r="S1135"/>
    </row>
    <row r="1136" spans="1:19" x14ac:dyDescent="0.25">
      <c r="A1136" t="s">
        <v>4587</v>
      </c>
      <c r="B1136" s="3" t="s">
        <v>2325</v>
      </c>
      <c r="C1136" t="s">
        <v>2326</v>
      </c>
      <c r="D1136" t="str">
        <f t="shared" si="108"/>
        <v>70% Virgin wool (organic),  30% Silk</v>
      </c>
      <c r="E1136" t="str">
        <f t="shared" si="110"/>
        <v>black  (9 )</v>
      </c>
      <c r="F1136" s="1">
        <v>9</v>
      </c>
      <c r="G1136" s="1" t="s">
        <v>33</v>
      </c>
      <c r="H1136" s="3" t="s">
        <v>4511</v>
      </c>
      <c r="I1136" s="2">
        <v>4046304235171</v>
      </c>
      <c r="J1136" s="21">
        <v>36.200000000000003</v>
      </c>
      <c r="L1136" s="63">
        <f t="shared" si="109"/>
        <v>86.9</v>
      </c>
      <c r="M1136" t="s">
        <v>1590</v>
      </c>
      <c r="N1136" t="s">
        <v>1591</v>
      </c>
      <c r="P1136" s="16">
        <f t="shared" si="111"/>
        <v>60.83</v>
      </c>
      <c r="Q1136" s="5">
        <f t="shared" si="112"/>
        <v>0</v>
      </c>
      <c r="R1136" s="21">
        <f t="shared" si="113"/>
        <v>24.629999999999995</v>
      </c>
      <c r="S1136"/>
    </row>
    <row r="1137" spans="1:19" x14ac:dyDescent="0.25">
      <c r="A1137" t="s">
        <v>4587</v>
      </c>
      <c r="B1137" s="3" t="s">
        <v>2327</v>
      </c>
      <c r="C1137" t="s">
        <v>2328</v>
      </c>
      <c r="D1137" t="str">
        <f t="shared" ref="D1137:D1200" si="114">M1137&amp;", "&amp;" "&amp;N1137&amp;""</f>
        <v>70% Virgin wool (organic),  30% Silk</v>
      </c>
      <c r="E1137" t="str">
        <f t="shared" si="110"/>
        <v>navy-blue  (33 )</v>
      </c>
      <c r="F1137" s="1">
        <v>33</v>
      </c>
      <c r="G1137" s="1" t="s">
        <v>1662</v>
      </c>
      <c r="H1137" s="3" t="s">
        <v>4509</v>
      </c>
      <c r="I1137" s="2">
        <v>4046304241776</v>
      </c>
      <c r="J1137" s="21">
        <v>32.6</v>
      </c>
      <c r="L1137" s="63">
        <f t="shared" si="109"/>
        <v>78.25</v>
      </c>
      <c r="M1137" t="s">
        <v>1590</v>
      </c>
      <c r="N1137" t="s">
        <v>1591</v>
      </c>
      <c r="P1137" s="16">
        <f t="shared" si="111"/>
        <v>54.774999999999999</v>
      </c>
      <c r="Q1137" s="5">
        <f t="shared" si="112"/>
        <v>0</v>
      </c>
      <c r="R1137" s="21">
        <f t="shared" si="113"/>
        <v>22.174999999999997</v>
      </c>
      <c r="S1137"/>
    </row>
    <row r="1138" spans="1:19" x14ac:dyDescent="0.25">
      <c r="A1138" t="s">
        <v>4587</v>
      </c>
      <c r="B1138" s="3" t="s">
        <v>2329</v>
      </c>
      <c r="C1138" t="s">
        <v>2330</v>
      </c>
      <c r="D1138" t="str">
        <f t="shared" si="114"/>
        <v>70% Virgin wool (organic),  30% Silk</v>
      </c>
      <c r="E1138" t="str">
        <f t="shared" si="110"/>
        <v>navy-blue  (33 )</v>
      </c>
      <c r="F1138" s="1">
        <v>33</v>
      </c>
      <c r="G1138" s="1" t="s">
        <v>1662</v>
      </c>
      <c r="H1138" s="3" t="s">
        <v>4510</v>
      </c>
      <c r="I1138" s="2">
        <v>4046304241783</v>
      </c>
      <c r="J1138" s="21">
        <v>35.200000000000003</v>
      </c>
      <c r="L1138" s="63">
        <f t="shared" si="109"/>
        <v>84.5</v>
      </c>
      <c r="M1138" t="s">
        <v>1590</v>
      </c>
      <c r="N1138" t="s">
        <v>1591</v>
      </c>
      <c r="P1138" s="16">
        <f t="shared" si="111"/>
        <v>59.15</v>
      </c>
      <c r="Q1138" s="5">
        <f t="shared" si="112"/>
        <v>0</v>
      </c>
      <c r="R1138" s="21">
        <f t="shared" si="113"/>
        <v>23.949999999999996</v>
      </c>
      <c r="S1138"/>
    </row>
    <row r="1139" spans="1:19" x14ac:dyDescent="0.25">
      <c r="A1139" t="s">
        <v>4587</v>
      </c>
      <c r="B1139" s="3" t="s">
        <v>2331</v>
      </c>
      <c r="C1139" t="s">
        <v>2332</v>
      </c>
      <c r="D1139" t="str">
        <f t="shared" si="114"/>
        <v>70% Virgin wool (organic),  30% Silk</v>
      </c>
      <c r="E1139" t="str">
        <f t="shared" si="110"/>
        <v>navy-blue  (33 )</v>
      </c>
      <c r="F1139" s="1">
        <v>33</v>
      </c>
      <c r="G1139" s="1" t="s">
        <v>1662</v>
      </c>
      <c r="H1139" s="3" t="s">
        <v>4511</v>
      </c>
      <c r="I1139" s="2">
        <v>4046304241790</v>
      </c>
      <c r="J1139" s="21">
        <v>36.200000000000003</v>
      </c>
      <c r="L1139" s="63">
        <f t="shared" si="109"/>
        <v>86.9</v>
      </c>
      <c r="M1139" t="s">
        <v>1590</v>
      </c>
      <c r="N1139" t="s">
        <v>1591</v>
      </c>
      <c r="P1139" s="16">
        <f t="shared" si="111"/>
        <v>60.83</v>
      </c>
      <c r="Q1139" s="5">
        <f t="shared" si="112"/>
        <v>0</v>
      </c>
      <c r="R1139" s="21">
        <f t="shared" si="113"/>
        <v>24.629999999999995</v>
      </c>
      <c r="S1139"/>
    </row>
    <row r="1140" spans="1:19" x14ac:dyDescent="0.25">
      <c r="A1140" t="s">
        <v>4587</v>
      </c>
      <c r="B1140" s="3" t="s">
        <v>2333</v>
      </c>
      <c r="C1140" t="s">
        <v>2334</v>
      </c>
      <c r="D1140" t="str">
        <f t="shared" si="114"/>
        <v>70% Virgin wool (organic),  30% Silk</v>
      </c>
      <c r="E1140" t="str">
        <f t="shared" si="110"/>
        <v>olive  (43E )</v>
      </c>
      <c r="F1140" s="1" t="s">
        <v>1758</v>
      </c>
      <c r="G1140" s="1" t="s">
        <v>1759</v>
      </c>
      <c r="H1140" s="3" t="s">
        <v>4509</v>
      </c>
      <c r="I1140" s="2">
        <v>4046304260777</v>
      </c>
      <c r="J1140" s="21">
        <v>32.6</v>
      </c>
      <c r="L1140" s="63">
        <f t="shared" si="109"/>
        <v>78.25</v>
      </c>
      <c r="M1140" t="s">
        <v>1590</v>
      </c>
      <c r="N1140" t="s">
        <v>1591</v>
      </c>
      <c r="P1140" s="16">
        <f t="shared" si="111"/>
        <v>54.774999999999999</v>
      </c>
      <c r="Q1140" s="5">
        <f t="shared" si="112"/>
        <v>0</v>
      </c>
      <c r="R1140" s="21">
        <f t="shared" si="113"/>
        <v>22.174999999999997</v>
      </c>
      <c r="S1140"/>
    </row>
    <row r="1141" spans="1:19" x14ac:dyDescent="0.25">
      <c r="A1141" t="s">
        <v>4587</v>
      </c>
      <c r="B1141" s="3" t="s">
        <v>2335</v>
      </c>
      <c r="C1141" t="s">
        <v>2336</v>
      </c>
      <c r="D1141" t="str">
        <f t="shared" si="114"/>
        <v>70% Virgin wool (organic),  30% Silk</v>
      </c>
      <c r="E1141" t="str">
        <f t="shared" si="110"/>
        <v>olive  (43E )</v>
      </c>
      <c r="F1141" s="1" t="s">
        <v>1758</v>
      </c>
      <c r="G1141" s="1" t="s">
        <v>1759</v>
      </c>
      <c r="H1141" s="3" t="s">
        <v>4510</v>
      </c>
      <c r="I1141" s="2">
        <v>4046304260784</v>
      </c>
      <c r="J1141" s="21">
        <v>35.200000000000003</v>
      </c>
      <c r="L1141" s="63">
        <f t="shared" si="109"/>
        <v>84.5</v>
      </c>
      <c r="M1141" t="s">
        <v>1590</v>
      </c>
      <c r="N1141" t="s">
        <v>1591</v>
      </c>
      <c r="P1141" s="16">
        <f t="shared" si="111"/>
        <v>59.15</v>
      </c>
      <c r="Q1141" s="5">
        <f t="shared" si="112"/>
        <v>0</v>
      </c>
      <c r="R1141" s="21">
        <f t="shared" si="113"/>
        <v>23.949999999999996</v>
      </c>
      <c r="S1141"/>
    </row>
    <row r="1142" spans="1:19" x14ac:dyDescent="0.25">
      <c r="A1142" t="s">
        <v>4587</v>
      </c>
      <c r="B1142" s="3" t="s">
        <v>2337</v>
      </c>
      <c r="C1142" t="s">
        <v>2338</v>
      </c>
      <c r="D1142" t="str">
        <f t="shared" si="114"/>
        <v>70% Virgin wool (organic),  30% Silk</v>
      </c>
      <c r="E1142" t="str">
        <f t="shared" si="110"/>
        <v>olive  (43E )</v>
      </c>
      <c r="F1142" s="1" t="s">
        <v>1758</v>
      </c>
      <c r="G1142" s="1" t="s">
        <v>1759</v>
      </c>
      <c r="H1142" s="3" t="s">
        <v>4511</v>
      </c>
      <c r="I1142" s="2">
        <v>4046304260791</v>
      </c>
      <c r="J1142" s="21">
        <v>36.200000000000003</v>
      </c>
      <c r="L1142" s="63">
        <f t="shared" si="109"/>
        <v>86.9</v>
      </c>
      <c r="M1142" t="s">
        <v>1590</v>
      </c>
      <c r="N1142" t="s">
        <v>1591</v>
      </c>
      <c r="P1142" s="16">
        <f t="shared" si="111"/>
        <v>60.83</v>
      </c>
      <c r="Q1142" s="5">
        <f t="shared" si="112"/>
        <v>0</v>
      </c>
      <c r="R1142" s="21">
        <f t="shared" si="113"/>
        <v>24.629999999999995</v>
      </c>
      <c r="S1142"/>
    </row>
    <row r="1143" spans="1:19" x14ac:dyDescent="0.25">
      <c r="A1143" t="s">
        <v>4587</v>
      </c>
      <c r="B1143" s="3" t="s">
        <v>2339</v>
      </c>
      <c r="C1143" t="s">
        <v>2340</v>
      </c>
      <c r="D1143" t="str">
        <f t="shared" si="114"/>
        <v>70% Virgin wool (organic),  30% Silk</v>
      </c>
      <c r="E1143" t="str">
        <f t="shared" si="110"/>
        <v>copper  (52E )</v>
      </c>
      <c r="F1143" s="1" t="s">
        <v>1768</v>
      </c>
      <c r="G1143" s="1" t="s">
        <v>1769</v>
      </c>
      <c r="H1143" s="3" t="s">
        <v>4509</v>
      </c>
      <c r="I1143" s="2">
        <v>4046304260807</v>
      </c>
      <c r="J1143" s="21">
        <v>32.6</v>
      </c>
      <c r="L1143" s="63">
        <f t="shared" si="109"/>
        <v>78.25</v>
      </c>
      <c r="M1143" t="s">
        <v>1590</v>
      </c>
      <c r="N1143" t="s">
        <v>1591</v>
      </c>
      <c r="P1143" s="16">
        <f t="shared" si="111"/>
        <v>54.774999999999999</v>
      </c>
      <c r="Q1143" s="5">
        <f t="shared" si="112"/>
        <v>0</v>
      </c>
      <c r="R1143" s="21">
        <f t="shared" si="113"/>
        <v>22.174999999999997</v>
      </c>
      <c r="S1143"/>
    </row>
    <row r="1144" spans="1:19" x14ac:dyDescent="0.25">
      <c r="A1144" t="s">
        <v>4587</v>
      </c>
      <c r="B1144" s="3" t="s">
        <v>2341</v>
      </c>
      <c r="C1144" t="s">
        <v>2342</v>
      </c>
      <c r="D1144" t="str">
        <f t="shared" si="114"/>
        <v>70% Virgin wool (organic),  30% Silk</v>
      </c>
      <c r="E1144" t="str">
        <f t="shared" si="110"/>
        <v>copper  (52E )</v>
      </c>
      <c r="F1144" s="1" t="s">
        <v>1768</v>
      </c>
      <c r="G1144" s="1" t="s">
        <v>1769</v>
      </c>
      <c r="H1144" s="3" t="s">
        <v>4510</v>
      </c>
      <c r="I1144" s="2">
        <v>4046304260814</v>
      </c>
      <c r="J1144" s="21">
        <v>35.200000000000003</v>
      </c>
      <c r="L1144" s="63">
        <f t="shared" si="109"/>
        <v>84.5</v>
      </c>
      <c r="M1144" t="s">
        <v>1590</v>
      </c>
      <c r="N1144" t="s">
        <v>1591</v>
      </c>
      <c r="P1144" s="16">
        <f t="shared" si="111"/>
        <v>59.15</v>
      </c>
      <c r="Q1144" s="5">
        <f t="shared" si="112"/>
        <v>0</v>
      </c>
      <c r="R1144" s="21">
        <f t="shared" si="113"/>
        <v>23.949999999999996</v>
      </c>
      <c r="S1144"/>
    </row>
    <row r="1145" spans="1:19" x14ac:dyDescent="0.25">
      <c r="A1145" t="s">
        <v>4587</v>
      </c>
      <c r="B1145" s="3" t="s">
        <v>2343</v>
      </c>
      <c r="C1145" t="s">
        <v>2344</v>
      </c>
      <c r="D1145" t="str">
        <f t="shared" si="114"/>
        <v>70% Virgin wool (organic),  30% Silk</v>
      </c>
      <c r="E1145" t="str">
        <f t="shared" si="110"/>
        <v>copper  (52E )</v>
      </c>
      <c r="F1145" s="1" t="s">
        <v>1768</v>
      </c>
      <c r="G1145" s="1" t="s">
        <v>1769</v>
      </c>
      <c r="H1145" s="3" t="s">
        <v>4511</v>
      </c>
      <c r="I1145" s="2">
        <v>4046304260821</v>
      </c>
      <c r="J1145" s="21">
        <v>36.200000000000003</v>
      </c>
      <c r="L1145" s="63">
        <f t="shared" si="109"/>
        <v>86.9</v>
      </c>
      <c r="M1145" t="s">
        <v>1590</v>
      </c>
      <c r="N1145" t="s">
        <v>1591</v>
      </c>
      <c r="P1145" s="16">
        <f t="shared" si="111"/>
        <v>60.83</v>
      </c>
      <c r="Q1145" s="5">
        <f t="shared" si="112"/>
        <v>0</v>
      </c>
      <c r="R1145" s="21">
        <f t="shared" si="113"/>
        <v>24.629999999999995</v>
      </c>
      <c r="S1145"/>
    </row>
    <row r="1146" spans="1:19" x14ac:dyDescent="0.25">
      <c r="A1146" t="s">
        <v>4586</v>
      </c>
      <c r="B1146" s="3" t="s">
        <v>2345</v>
      </c>
      <c r="C1146" t="s">
        <v>2346</v>
      </c>
      <c r="D1146" t="str">
        <f t="shared" si="114"/>
        <v>70% Virgin wool (organic),  30% Silk</v>
      </c>
      <c r="E1146" t="str">
        <f t="shared" si="110"/>
        <v>natural  (1 )</v>
      </c>
      <c r="F1146" s="1">
        <v>1</v>
      </c>
      <c r="G1146" s="1" t="s">
        <v>6</v>
      </c>
      <c r="H1146" s="3" t="s">
        <v>4506</v>
      </c>
      <c r="I1146" s="2">
        <v>4046304082638</v>
      </c>
      <c r="J1146" s="21">
        <v>18.5</v>
      </c>
      <c r="L1146" s="63">
        <f t="shared" si="109"/>
        <v>44.4</v>
      </c>
      <c r="M1146" t="s">
        <v>1590</v>
      </c>
      <c r="N1146" t="s">
        <v>1591</v>
      </c>
      <c r="P1146" s="16">
        <f t="shared" si="111"/>
        <v>31.08</v>
      </c>
      <c r="Q1146" s="5">
        <f t="shared" si="112"/>
        <v>0</v>
      </c>
      <c r="R1146" s="21">
        <f t="shared" si="113"/>
        <v>12.579999999999998</v>
      </c>
      <c r="S1146"/>
    </row>
    <row r="1147" spans="1:19" x14ac:dyDescent="0.25">
      <c r="A1147" t="s">
        <v>4586</v>
      </c>
      <c r="B1147" s="3" t="s">
        <v>2347</v>
      </c>
      <c r="C1147" t="s">
        <v>213</v>
      </c>
      <c r="D1147" t="str">
        <f t="shared" si="114"/>
        <v>70% Virgin wool (organic),  30% Silk</v>
      </c>
      <c r="E1147" t="str">
        <f t="shared" si="110"/>
        <v>natural  (1 )</v>
      </c>
      <c r="F1147" s="1">
        <v>1</v>
      </c>
      <c r="G1147" s="1" t="s">
        <v>6</v>
      </c>
      <c r="H1147" s="3" t="s">
        <v>4507</v>
      </c>
      <c r="I1147" s="2">
        <v>4046304082645</v>
      </c>
      <c r="J1147" s="21">
        <v>19.350000000000001</v>
      </c>
      <c r="L1147" s="63">
        <f t="shared" si="109"/>
        <v>46.45</v>
      </c>
      <c r="M1147" t="s">
        <v>1590</v>
      </c>
      <c r="N1147" t="s">
        <v>1591</v>
      </c>
      <c r="P1147" s="16">
        <f t="shared" si="111"/>
        <v>32.515000000000001</v>
      </c>
      <c r="Q1147" s="5">
        <f t="shared" si="112"/>
        <v>0</v>
      </c>
      <c r="R1147" s="21">
        <f t="shared" si="113"/>
        <v>13.164999999999999</v>
      </c>
      <c r="S1147"/>
    </row>
    <row r="1148" spans="1:19" x14ac:dyDescent="0.25">
      <c r="A1148" t="s">
        <v>4586</v>
      </c>
      <c r="B1148" s="3" t="s">
        <v>2348</v>
      </c>
      <c r="C1148" t="s">
        <v>215</v>
      </c>
      <c r="D1148" t="str">
        <f t="shared" si="114"/>
        <v>70% Virgin wool (organic),  30% Silk</v>
      </c>
      <c r="E1148" t="str">
        <f t="shared" si="110"/>
        <v>natural  (1 )</v>
      </c>
      <c r="F1148" s="1">
        <v>1</v>
      </c>
      <c r="G1148" s="1" t="s">
        <v>6</v>
      </c>
      <c r="H1148" s="3" t="s">
        <v>4508</v>
      </c>
      <c r="I1148" s="2">
        <v>4046304082652</v>
      </c>
      <c r="J1148" s="21">
        <v>20.2</v>
      </c>
      <c r="L1148" s="63">
        <f t="shared" si="109"/>
        <v>48.5</v>
      </c>
      <c r="M1148" t="s">
        <v>1590</v>
      </c>
      <c r="N1148" t="s">
        <v>1591</v>
      </c>
      <c r="P1148" s="16">
        <f t="shared" si="111"/>
        <v>33.949999999999996</v>
      </c>
      <c r="Q1148" s="5">
        <f t="shared" si="112"/>
        <v>0</v>
      </c>
      <c r="R1148" s="21">
        <f t="shared" si="113"/>
        <v>13.749999999999996</v>
      </c>
      <c r="S1148"/>
    </row>
    <row r="1149" spans="1:19" x14ac:dyDescent="0.25">
      <c r="A1149" t="s">
        <v>4586</v>
      </c>
      <c r="B1149" s="3" t="s">
        <v>2349</v>
      </c>
      <c r="C1149" t="s">
        <v>217</v>
      </c>
      <c r="D1149" t="str">
        <f t="shared" si="114"/>
        <v>70% Virgin wool (organic),  30% Silk</v>
      </c>
      <c r="E1149" t="str">
        <f t="shared" si="110"/>
        <v>natural  (1 )</v>
      </c>
      <c r="F1149" s="1">
        <v>1</v>
      </c>
      <c r="G1149" s="1" t="s">
        <v>6</v>
      </c>
      <c r="H1149" s="3" t="s">
        <v>4509</v>
      </c>
      <c r="I1149" s="2">
        <v>4046304082669</v>
      </c>
      <c r="J1149" s="21">
        <v>21.05</v>
      </c>
      <c r="L1149" s="63">
        <f t="shared" si="109"/>
        <v>50.5</v>
      </c>
      <c r="M1149" t="s">
        <v>1590</v>
      </c>
      <c r="N1149" t="s">
        <v>1591</v>
      </c>
      <c r="P1149" s="16">
        <f t="shared" si="111"/>
        <v>35.349999999999994</v>
      </c>
      <c r="Q1149" s="5">
        <f t="shared" si="112"/>
        <v>0</v>
      </c>
      <c r="R1149" s="21">
        <f t="shared" si="113"/>
        <v>14.299999999999994</v>
      </c>
      <c r="S1149"/>
    </row>
    <row r="1150" spans="1:19" x14ac:dyDescent="0.25">
      <c r="A1150" t="s">
        <v>4586</v>
      </c>
      <c r="B1150" s="3" t="s">
        <v>2350</v>
      </c>
      <c r="C1150" t="s">
        <v>2351</v>
      </c>
      <c r="D1150" t="str">
        <f t="shared" si="114"/>
        <v>70% Virgin wool (organic),  30% Silk</v>
      </c>
      <c r="E1150" t="str">
        <f t="shared" si="110"/>
        <v>light grey mélange  (91 )</v>
      </c>
      <c r="F1150" s="1">
        <v>91</v>
      </c>
      <c r="G1150" s="1" t="s">
        <v>523</v>
      </c>
      <c r="H1150" s="3" t="s">
        <v>4506</v>
      </c>
      <c r="I1150" s="2">
        <v>4046304190869</v>
      </c>
      <c r="J1150" s="21">
        <v>19.899999999999999</v>
      </c>
      <c r="L1150" s="63">
        <f t="shared" si="109"/>
        <v>47.75</v>
      </c>
      <c r="M1150" t="s">
        <v>1590</v>
      </c>
      <c r="N1150" t="s">
        <v>1591</v>
      </c>
      <c r="P1150" s="16">
        <f t="shared" si="111"/>
        <v>33.424999999999997</v>
      </c>
      <c r="Q1150" s="5">
        <f t="shared" si="112"/>
        <v>0</v>
      </c>
      <c r="R1150" s="21">
        <f t="shared" si="113"/>
        <v>13.524999999999999</v>
      </c>
      <c r="S1150"/>
    </row>
    <row r="1151" spans="1:19" x14ac:dyDescent="0.25">
      <c r="A1151" t="s">
        <v>4586</v>
      </c>
      <c r="B1151" s="3" t="s">
        <v>2352</v>
      </c>
      <c r="C1151" t="s">
        <v>2353</v>
      </c>
      <c r="D1151" t="str">
        <f t="shared" si="114"/>
        <v>70% Virgin wool (organic),  30% Silk</v>
      </c>
      <c r="E1151" t="str">
        <f t="shared" si="110"/>
        <v>light grey mélange  (91 )</v>
      </c>
      <c r="F1151" s="1">
        <v>91</v>
      </c>
      <c r="G1151" s="1" t="s">
        <v>523</v>
      </c>
      <c r="H1151" s="3" t="s">
        <v>4507</v>
      </c>
      <c r="I1151" s="2">
        <v>4046304190876</v>
      </c>
      <c r="J1151" s="21">
        <v>20.9</v>
      </c>
      <c r="L1151" s="63">
        <f t="shared" si="109"/>
        <v>50.149999999999991</v>
      </c>
      <c r="M1151" t="s">
        <v>1590</v>
      </c>
      <c r="N1151" t="s">
        <v>1591</v>
      </c>
      <c r="P1151" s="16">
        <f t="shared" si="111"/>
        <v>35.10499999999999</v>
      </c>
      <c r="Q1151" s="5">
        <f t="shared" si="112"/>
        <v>0</v>
      </c>
      <c r="R1151" s="21">
        <f t="shared" si="113"/>
        <v>14.204999999999991</v>
      </c>
      <c r="S1151"/>
    </row>
    <row r="1152" spans="1:19" x14ac:dyDescent="0.25">
      <c r="A1152" t="s">
        <v>4586</v>
      </c>
      <c r="B1152" s="3" t="s">
        <v>2354</v>
      </c>
      <c r="C1152" t="s">
        <v>2355</v>
      </c>
      <c r="D1152" t="str">
        <f t="shared" si="114"/>
        <v>70% Virgin wool (organic),  30% Silk</v>
      </c>
      <c r="E1152" t="str">
        <f t="shared" si="110"/>
        <v>light grey mélange  (91 )</v>
      </c>
      <c r="F1152" s="1">
        <v>91</v>
      </c>
      <c r="G1152" s="1" t="s">
        <v>523</v>
      </c>
      <c r="H1152" s="3" t="s">
        <v>4508</v>
      </c>
      <c r="I1152" s="2">
        <v>4046304190883</v>
      </c>
      <c r="J1152" s="21">
        <v>21.9</v>
      </c>
      <c r="L1152" s="63">
        <f t="shared" si="109"/>
        <v>52.55</v>
      </c>
      <c r="M1152" t="s">
        <v>1590</v>
      </c>
      <c r="N1152" t="s">
        <v>1591</v>
      </c>
      <c r="P1152" s="16">
        <f t="shared" si="111"/>
        <v>36.784999999999997</v>
      </c>
      <c r="Q1152" s="5">
        <f t="shared" si="112"/>
        <v>0</v>
      </c>
      <c r="R1152" s="21">
        <f t="shared" si="113"/>
        <v>14.884999999999998</v>
      </c>
      <c r="S1152"/>
    </row>
    <row r="1153" spans="1:19" x14ac:dyDescent="0.25">
      <c r="A1153" t="s">
        <v>4586</v>
      </c>
      <c r="B1153" s="3" t="s">
        <v>2356</v>
      </c>
      <c r="C1153" t="s">
        <v>2357</v>
      </c>
      <c r="D1153" t="str">
        <f t="shared" si="114"/>
        <v>70% Virgin wool (organic),  30% Silk</v>
      </c>
      <c r="E1153" t="str">
        <f t="shared" si="110"/>
        <v>light grey mélange  (91 )</v>
      </c>
      <c r="F1153" s="1">
        <v>91</v>
      </c>
      <c r="G1153" s="1" t="s">
        <v>523</v>
      </c>
      <c r="H1153" s="3" t="s">
        <v>4509</v>
      </c>
      <c r="I1153" s="2">
        <v>4046304190890</v>
      </c>
      <c r="J1153" s="21">
        <v>22.9</v>
      </c>
      <c r="L1153" s="63">
        <f t="shared" si="109"/>
        <v>54.949999999999996</v>
      </c>
      <c r="M1153" t="s">
        <v>1590</v>
      </c>
      <c r="N1153" t="s">
        <v>1591</v>
      </c>
      <c r="P1153" s="16">
        <f t="shared" si="111"/>
        <v>38.464999999999996</v>
      </c>
      <c r="Q1153" s="5">
        <f t="shared" si="112"/>
        <v>0</v>
      </c>
      <c r="R1153" s="21">
        <f t="shared" si="113"/>
        <v>15.564999999999998</v>
      </c>
      <c r="S1153"/>
    </row>
    <row r="1154" spans="1:19" x14ac:dyDescent="0.25">
      <c r="A1154" t="s">
        <v>4586</v>
      </c>
      <c r="B1154" s="3" t="s">
        <v>2358</v>
      </c>
      <c r="C1154" t="s">
        <v>2359</v>
      </c>
      <c r="D1154" t="str">
        <f t="shared" si="114"/>
        <v>70% Virgin wool (organic),  30% Silk</v>
      </c>
      <c r="E1154" t="str">
        <f t="shared" si="110"/>
        <v>black  (9 )</v>
      </c>
      <c r="F1154" s="1">
        <v>9</v>
      </c>
      <c r="G1154" s="1" t="s">
        <v>33</v>
      </c>
      <c r="H1154" s="3" t="s">
        <v>4506</v>
      </c>
      <c r="I1154" s="2">
        <v>4046304066829</v>
      </c>
      <c r="J1154" s="21">
        <v>19.899999999999999</v>
      </c>
      <c r="L1154" s="63">
        <f t="shared" si="109"/>
        <v>47.75</v>
      </c>
      <c r="M1154" t="s">
        <v>1590</v>
      </c>
      <c r="N1154" t="s">
        <v>1591</v>
      </c>
      <c r="P1154" s="16">
        <f t="shared" si="111"/>
        <v>33.424999999999997</v>
      </c>
      <c r="Q1154" s="5">
        <f t="shared" si="112"/>
        <v>0</v>
      </c>
      <c r="R1154" s="21">
        <f t="shared" si="113"/>
        <v>13.524999999999999</v>
      </c>
      <c r="S1154"/>
    </row>
    <row r="1155" spans="1:19" x14ac:dyDescent="0.25">
      <c r="A1155" t="s">
        <v>4586</v>
      </c>
      <c r="B1155" s="3" t="s">
        <v>2360</v>
      </c>
      <c r="C1155" t="s">
        <v>2361</v>
      </c>
      <c r="D1155" t="str">
        <f t="shared" si="114"/>
        <v>70% Virgin wool (organic),  30% Silk</v>
      </c>
      <c r="E1155" t="str">
        <f t="shared" si="110"/>
        <v>black  (9 )</v>
      </c>
      <c r="F1155" s="1">
        <v>9</v>
      </c>
      <c r="G1155" s="1" t="s">
        <v>33</v>
      </c>
      <c r="H1155" s="3" t="s">
        <v>4507</v>
      </c>
      <c r="I1155" s="2">
        <v>4046304066836</v>
      </c>
      <c r="J1155" s="21">
        <v>20.9</v>
      </c>
      <c r="L1155" s="63">
        <f t="shared" si="109"/>
        <v>50.149999999999991</v>
      </c>
      <c r="M1155" t="s">
        <v>1590</v>
      </c>
      <c r="N1155" t="s">
        <v>1591</v>
      </c>
      <c r="P1155" s="16">
        <f t="shared" si="111"/>
        <v>35.10499999999999</v>
      </c>
      <c r="Q1155" s="5">
        <f t="shared" si="112"/>
        <v>0</v>
      </c>
      <c r="R1155" s="21">
        <f t="shared" si="113"/>
        <v>14.204999999999991</v>
      </c>
      <c r="S1155"/>
    </row>
    <row r="1156" spans="1:19" x14ac:dyDescent="0.25">
      <c r="A1156" t="s">
        <v>4586</v>
      </c>
      <c r="B1156" s="3" t="s">
        <v>2362</v>
      </c>
      <c r="C1156" t="s">
        <v>2363</v>
      </c>
      <c r="D1156" t="str">
        <f t="shared" si="114"/>
        <v>70% Virgin wool (organic),  30% Silk</v>
      </c>
      <c r="E1156" t="str">
        <f t="shared" si="110"/>
        <v>black  (9 )</v>
      </c>
      <c r="F1156" s="1">
        <v>9</v>
      </c>
      <c r="G1156" s="1" t="s">
        <v>33</v>
      </c>
      <c r="H1156" s="3" t="s">
        <v>4508</v>
      </c>
      <c r="I1156" s="2">
        <v>4046304066843</v>
      </c>
      <c r="J1156" s="21">
        <v>21.9</v>
      </c>
      <c r="L1156" s="63">
        <f t="shared" si="109"/>
        <v>52.55</v>
      </c>
      <c r="M1156" t="s">
        <v>1590</v>
      </c>
      <c r="N1156" t="s">
        <v>1591</v>
      </c>
      <c r="P1156" s="16">
        <f t="shared" si="111"/>
        <v>36.784999999999997</v>
      </c>
      <c r="Q1156" s="5">
        <f t="shared" si="112"/>
        <v>0</v>
      </c>
      <c r="R1156" s="21">
        <f t="shared" si="113"/>
        <v>14.884999999999998</v>
      </c>
      <c r="S1156"/>
    </row>
    <row r="1157" spans="1:19" x14ac:dyDescent="0.25">
      <c r="A1157" t="s">
        <v>4586</v>
      </c>
      <c r="B1157" s="3" t="s">
        <v>2364</v>
      </c>
      <c r="C1157" t="s">
        <v>2365</v>
      </c>
      <c r="D1157" t="str">
        <f t="shared" si="114"/>
        <v>70% Virgin wool (organic),  30% Silk</v>
      </c>
      <c r="E1157" t="str">
        <f t="shared" si="110"/>
        <v>black  (9 )</v>
      </c>
      <c r="F1157" s="1">
        <v>9</v>
      </c>
      <c r="G1157" s="1" t="s">
        <v>33</v>
      </c>
      <c r="H1157" s="3" t="s">
        <v>4509</v>
      </c>
      <c r="I1157" s="2">
        <v>4046304066850</v>
      </c>
      <c r="J1157" s="21">
        <v>22.9</v>
      </c>
      <c r="L1157" s="63">
        <f t="shared" ref="L1157:L1220" si="115">ROUND((J1157*2.4)/50,3)*50</f>
        <v>54.949999999999996</v>
      </c>
      <c r="M1157" t="s">
        <v>1590</v>
      </c>
      <c r="N1157" t="s">
        <v>1591</v>
      </c>
      <c r="P1157" s="16">
        <f t="shared" si="111"/>
        <v>38.464999999999996</v>
      </c>
      <c r="Q1157" s="5">
        <f t="shared" si="112"/>
        <v>0</v>
      </c>
      <c r="R1157" s="21">
        <f t="shared" si="113"/>
        <v>15.564999999999998</v>
      </c>
      <c r="S1157"/>
    </row>
    <row r="1158" spans="1:19" x14ac:dyDescent="0.25">
      <c r="A1158" t="s">
        <v>4586</v>
      </c>
      <c r="B1158" s="3" t="s">
        <v>2366</v>
      </c>
      <c r="C1158" t="s">
        <v>2367</v>
      </c>
      <c r="D1158" t="str">
        <f t="shared" si="114"/>
        <v>70% Virgin wool (organic),  30% Silk</v>
      </c>
      <c r="E1158" t="str">
        <f t="shared" ref="E1158:E1221" si="116">G1158&amp;" "&amp;" (" &amp;F1158&amp;" )"</f>
        <v>navy-blue  (33 )</v>
      </c>
      <c r="F1158" s="1">
        <v>33</v>
      </c>
      <c r="G1158" s="1" t="s">
        <v>1662</v>
      </c>
      <c r="H1158" s="3" t="s">
        <v>4506</v>
      </c>
      <c r="I1158" s="2">
        <v>4046304241936</v>
      </c>
      <c r="J1158" s="21">
        <v>19.899999999999999</v>
      </c>
      <c r="L1158" s="63">
        <f t="shared" si="115"/>
        <v>47.75</v>
      </c>
      <c r="M1158" t="s">
        <v>1590</v>
      </c>
      <c r="N1158" t="s">
        <v>1591</v>
      </c>
      <c r="P1158" s="16">
        <f t="shared" ref="P1158:P1221" si="117">L1158*(1-$P$4)</f>
        <v>33.424999999999997</v>
      </c>
      <c r="Q1158" s="5">
        <f t="shared" ref="Q1158:Q1221" si="118">K1158*P1158</f>
        <v>0</v>
      </c>
      <c r="R1158" s="21">
        <f t="shared" ref="R1158:R1221" si="119">P1158-J1158</f>
        <v>13.524999999999999</v>
      </c>
      <c r="S1158"/>
    </row>
    <row r="1159" spans="1:19" x14ac:dyDescent="0.25">
      <c r="A1159" t="s">
        <v>4586</v>
      </c>
      <c r="B1159" s="3" t="s">
        <v>2368</v>
      </c>
      <c r="C1159" t="s">
        <v>2369</v>
      </c>
      <c r="D1159" t="str">
        <f t="shared" si="114"/>
        <v>70% Virgin wool (organic),  30% Silk</v>
      </c>
      <c r="E1159" t="str">
        <f t="shared" si="116"/>
        <v>navy-blue  (33 )</v>
      </c>
      <c r="F1159" s="1">
        <v>33</v>
      </c>
      <c r="G1159" s="1" t="s">
        <v>1662</v>
      </c>
      <c r="H1159" s="3" t="s">
        <v>4507</v>
      </c>
      <c r="I1159" s="2">
        <v>4046304241943</v>
      </c>
      <c r="J1159" s="21">
        <v>20.9</v>
      </c>
      <c r="L1159" s="63">
        <f t="shared" si="115"/>
        <v>50.149999999999991</v>
      </c>
      <c r="M1159" t="s">
        <v>1590</v>
      </c>
      <c r="N1159" t="s">
        <v>1591</v>
      </c>
      <c r="P1159" s="16">
        <f t="shared" si="117"/>
        <v>35.10499999999999</v>
      </c>
      <c r="Q1159" s="5">
        <f t="shared" si="118"/>
        <v>0</v>
      </c>
      <c r="R1159" s="21">
        <f t="shared" si="119"/>
        <v>14.204999999999991</v>
      </c>
      <c r="S1159"/>
    </row>
    <row r="1160" spans="1:19" x14ac:dyDescent="0.25">
      <c r="A1160" t="s">
        <v>4586</v>
      </c>
      <c r="B1160" s="3" t="s">
        <v>2370</v>
      </c>
      <c r="C1160" t="s">
        <v>2371</v>
      </c>
      <c r="D1160" t="str">
        <f t="shared" si="114"/>
        <v>70% Virgin wool (organic),  30% Silk</v>
      </c>
      <c r="E1160" t="str">
        <f t="shared" si="116"/>
        <v>navy-blue  (33 )</v>
      </c>
      <c r="F1160" s="1">
        <v>33</v>
      </c>
      <c r="G1160" s="1" t="s">
        <v>1662</v>
      </c>
      <c r="H1160" s="3" t="s">
        <v>4508</v>
      </c>
      <c r="I1160" s="2">
        <v>4046304241950</v>
      </c>
      <c r="J1160" s="21">
        <v>21.9</v>
      </c>
      <c r="L1160" s="63">
        <f t="shared" si="115"/>
        <v>52.55</v>
      </c>
      <c r="M1160" t="s">
        <v>1590</v>
      </c>
      <c r="N1160" t="s">
        <v>1591</v>
      </c>
      <c r="P1160" s="16">
        <f t="shared" si="117"/>
        <v>36.784999999999997</v>
      </c>
      <c r="Q1160" s="5">
        <f t="shared" si="118"/>
        <v>0</v>
      </c>
      <c r="R1160" s="21">
        <f t="shared" si="119"/>
        <v>14.884999999999998</v>
      </c>
      <c r="S1160"/>
    </row>
    <row r="1161" spans="1:19" x14ac:dyDescent="0.25">
      <c r="A1161" t="s">
        <v>4586</v>
      </c>
      <c r="B1161" s="3" t="s">
        <v>2372</v>
      </c>
      <c r="C1161" t="s">
        <v>2373</v>
      </c>
      <c r="D1161" t="str">
        <f t="shared" si="114"/>
        <v>70% Virgin wool (organic),  30% Silk</v>
      </c>
      <c r="E1161" t="str">
        <f t="shared" si="116"/>
        <v>navy-blue  (33 )</v>
      </c>
      <c r="F1161" s="1">
        <v>33</v>
      </c>
      <c r="G1161" s="1" t="s">
        <v>1662</v>
      </c>
      <c r="H1161" s="3" t="s">
        <v>4509</v>
      </c>
      <c r="I1161" s="2">
        <v>4046304241967</v>
      </c>
      <c r="J1161" s="21">
        <v>22.9</v>
      </c>
      <c r="L1161" s="63">
        <f t="shared" si="115"/>
        <v>54.949999999999996</v>
      </c>
      <c r="M1161" t="s">
        <v>1590</v>
      </c>
      <c r="N1161" t="s">
        <v>1591</v>
      </c>
      <c r="P1161" s="16">
        <f t="shared" si="117"/>
        <v>38.464999999999996</v>
      </c>
      <c r="Q1161" s="5">
        <f t="shared" si="118"/>
        <v>0</v>
      </c>
      <c r="R1161" s="21">
        <f t="shared" si="119"/>
        <v>15.564999999999998</v>
      </c>
      <c r="S1161"/>
    </row>
    <row r="1162" spans="1:19" x14ac:dyDescent="0.25">
      <c r="A1162" t="s">
        <v>4586</v>
      </c>
      <c r="B1162" s="3" t="s">
        <v>2374</v>
      </c>
      <c r="C1162" t="s">
        <v>2375</v>
      </c>
      <c r="D1162" t="str">
        <f t="shared" si="114"/>
        <v>70% Virgin wool (organic),  30% Silk</v>
      </c>
      <c r="E1162" t="str">
        <f t="shared" si="116"/>
        <v>olive  (43E )</v>
      </c>
      <c r="F1162" s="1" t="s">
        <v>1758</v>
      </c>
      <c r="G1162" s="1" t="s">
        <v>1759</v>
      </c>
      <c r="H1162" s="3" t="s">
        <v>4506</v>
      </c>
      <c r="I1162" s="2">
        <v>4046304266120</v>
      </c>
      <c r="J1162" s="21">
        <v>19.899999999999999</v>
      </c>
      <c r="L1162" s="63">
        <f t="shared" si="115"/>
        <v>47.75</v>
      </c>
      <c r="M1162" t="s">
        <v>1590</v>
      </c>
      <c r="N1162" t="s">
        <v>1591</v>
      </c>
      <c r="P1162" s="16">
        <f t="shared" si="117"/>
        <v>33.424999999999997</v>
      </c>
      <c r="Q1162" s="5">
        <f t="shared" si="118"/>
        <v>0</v>
      </c>
      <c r="R1162" s="21">
        <f t="shared" si="119"/>
        <v>13.524999999999999</v>
      </c>
      <c r="S1162"/>
    </row>
    <row r="1163" spans="1:19" x14ac:dyDescent="0.25">
      <c r="A1163" t="s">
        <v>4586</v>
      </c>
      <c r="B1163" s="3" t="s">
        <v>2376</v>
      </c>
      <c r="C1163" t="s">
        <v>2377</v>
      </c>
      <c r="D1163" t="str">
        <f t="shared" si="114"/>
        <v>70% Virgin wool (organic),  30% Silk</v>
      </c>
      <c r="E1163" t="str">
        <f t="shared" si="116"/>
        <v>olive  (43E )</v>
      </c>
      <c r="F1163" s="1" t="s">
        <v>1758</v>
      </c>
      <c r="G1163" s="1" t="s">
        <v>1759</v>
      </c>
      <c r="H1163" s="3" t="s">
        <v>4507</v>
      </c>
      <c r="I1163" s="2">
        <v>4046304266137</v>
      </c>
      <c r="J1163" s="21">
        <v>20.9</v>
      </c>
      <c r="L1163" s="63">
        <f t="shared" si="115"/>
        <v>50.149999999999991</v>
      </c>
      <c r="M1163" t="s">
        <v>1590</v>
      </c>
      <c r="N1163" t="s">
        <v>1591</v>
      </c>
      <c r="P1163" s="16">
        <f t="shared" si="117"/>
        <v>35.10499999999999</v>
      </c>
      <c r="Q1163" s="5">
        <f t="shared" si="118"/>
        <v>0</v>
      </c>
      <c r="R1163" s="21">
        <f t="shared" si="119"/>
        <v>14.204999999999991</v>
      </c>
      <c r="S1163"/>
    </row>
    <row r="1164" spans="1:19" x14ac:dyDescent="0.25">
      <c r="A1164" t="s">
        <v>4586</v>
      </c>
      <c r="B1164" s="3" t="s">
        <v>2378</v>
      </c>
      <c r="C1164" t="s">
        <v>2379</v>
      </c>
      <c r="D1164" t="str">
        <f t="shared" si="114"/>
        <v>70% Virgin wool (organic),  30% Silk</v>
      </c>
      <c r="E1164" t="str">
        <f t="shared" si="116"/>
        <v>olive  (43E )</v>
      </c>
      <c r="F1164" s="1" t="s">
        <v>1758</v>
      </c>
      <c r="G1164" s="1" t="s">
        <v>1759</v>
      </c>
      <c r="H1164" s="3" t="s">
        <v>4508</v>
      </c>
      <c r="I1164" s="2">
        <v>4046304266144</v>
      </c>
      <c r="J1164" s="21">
        <v>21.9</v>
      </c>
      <c r="L1164" s="63">
        <f t="shared" si="115"/>
        <v>52.55</v>
      </c>
      <c r="M1164" t="s">
        <v>1590</v>
      </c>
      <c r="N1164" t="s">
        <v>1591</v>
      </c>
      <c r="P1164" s="16">
        <f t="shared" si="117"/>
        <v>36.784999999999997</v>
      </c>
      <c r="Q1164" s="5">
        <f t="shared" si="118"/>
        <v>0</v>
      </c>
      <c r="R1164" s="21">
        <f t="shared" si="119"/>
        <v>14.884999999999998</v>
      </c>
      <c r="S1164"/>
    </row>
    <row r="1165" spans="1:19" x14ac:dyDescent="0.25">
      <c r="A1165" t="s">
        <v>4586</v>
      </c>
      <c r="B1165" s="3" t="s">
        <v>2380</v>
      </c>
      <c r="C1165" t="s">
        <v>2381</v>
      </c>
      <c r="D1165" t="str">
        <f t="shared" si="114"/>
        <v>70% Virgin wool (organic),  30% Silk</v>
      </c>
      <c r="E1165" t="str">
        <f t="shared" si="116"/>
        <v>olive  (43E )</v>
      </c>
      <c r="F1165" s="1" t="s">
        <v>1758</v>
      </c>
      <c r="G1165" s="1" t="s">
        <v>1759</v>
      </c>
      <c r="H1165" s="3" t="s">
        <v>4509</v>
      </c>
      <c r="I1165" s="2">
        <v>4046304266151</v>
      </c>
      <c r="J1165" s="21">
        <v>22.9</v>
      </c>
      <c r="L1165" s="63">
        <f t="shared" si="115"/>
        <v>54.949999999999996</v>
      </c>
      <c r="M1165" t="s">
        <v>1590</v>
      </c>
      <c r="N1165" t="s">
        <v>1591</v>
      </c>
      <c r="P1165" s="16">
        <f t="shared" si="117"/>
        <v>38.464999999999996</v>
      </c>
      <c r="Q1165" s="5">
        <f t="shared" si="118"/>
        <v>0</v>
      </c>
      <c r="R1165" s="21">
        <f t="shared" si="119"/>
        <v>15.564999999999998</v>
      </c>
      <c r="S1165"/>
    </row>
    <row r="1166" spans="1:19" x14ac:dyDescent="0.25">
      <c r="A1166" t="s">
        <v>4586</v>
      </c>
      <c r="B1166" s="3" t="s">
        <v>2382</v>
      </c>
      <c r="C1166" t="s">
        <v>2383</v>
      </c>
      <c r="D1166" t="str">
        <f t="shared" si="114"/>
        <v>70% Virgin wool (organic),  30% Silk</v>
      </c>
      <c r="E1166" t="str">
        <f t="shared" si="116"/>
        <v>copper  (52E )</v>
      </c>
      <c r="F1166" s="1" t="s">
        <v>1768</v>
      </c>
      <c r="G1166" s="1" t="s">
        <v>1769</v>
      </c>
      <c r="H1166" s="3" t="s">
        <v>4506</v>
      </c>
      <c r="I1166" s="2">
        <v>4046304266168</v>
      </c>
      <c r="J1166" s="21">
        <v>19.899999999999999</v>
      </c>
      <c r="L1166" s="63">
        <f t="shared" si="115"/>
        <v>47.75</v>
      </c>
      <c r="M1166" t="s">
        <v>1590</v>
      </c>
      <c r="N1166" t="s">
        <v>1591</v>
      </c>
      <c r="P1166" s="16">
        <f t="shared" si="117"/>
        <v>33.424999999999997</v>
      </c>
      <c r="Q1166" s="5">
        <f t="shared" si="118"/>
        <v>0</v>
      </c>
      <c r="R1166" s="21">
        <f t="shared" si="119"/>
        <v>13.524999999999999</v>
      </c>
      <c r="S1166"/>
    </row>
    <row r="1167" spans="1:19" x14ac:dyDescent="0.25">
      <c r="A1167" t="s">
        <v>4586</v>
      </c>
      <c r="B1167" s="3" t="s">
        <v>2384</v>
      </c>
      <c r="C1167" t="s">
        <v>2385</v>
      </c>
      <c r="D1167" t="str">
        <f t="shared" si="114"/>
        <v>70% Virgin wool (organic),  30% Silk</v>
      </c>
      <c r="E1167" t="str">
        <f t="shared" si="116"/>
        <v>copper  (52E )</v>
      </c>
      <c r="F1167" s="1" t="s">
        <v>1768</v>
      </c>
      <c r="G1167" s="1" t="s">
        <v>1769</v>
      </c>
      <c r="H1167" s="3" t="s">
        <v>4507</v>
      </c>
      <c r="I1167" s="2">
        <v>4046304266175</v>
      </c>
      <c r="J1167" s="21">
        <v>20.9</v>
      </c>
      <c r="L1167" s="63">
        <f t="shared" si="115"/>
        <v>50.149999999999991</v>
      </c>
      <c r="M1167" t="s">
        <v>1590</v>
      </c>
      <c r="N1167" t="s">
        <v>1591</v>
      </c>
      <c r="P1167" s="16">
        <f t="shared" si="117"/>
        <v>35.10499999999999</v>
      </c>
      <c r="Q1167" s="5">
        <f t="shared" si="118"/>
        <v>0</v>
      </c>
      <c r="R1167" s="21">
        <f t="shared" si="119"/>
        <v>14.204999999999991</v>
      </c>
      <c r="S1167"/>
    </row>
    <row r="1168" spans="1:19" x14ac:dyDescent="0.25">
      <c r="A1168" t="s">
        <v>4586</v>
      </c>
      <c r="B1168" s="3" t="s">
        <v>2386</v>
      </c>
      <c r="C1168" t="s">
        <v>2387</v>
      </c>
      <c r="D1168" t="str">
        <f t="shared" si="114"/>
        <v>70% Virgin wool (organic),  30% Silk</v>
      </c>
      <c r="E1168" t="str">
        <f t="shared" si="116"/>
        <v>copper  (52E )</v>
      </c>
      <c r="F1168" s="1" t="s">
        <v>1768</v>
      </c>
      <c r="G1168" s="1" t="s">
        <v>1769</v>
      </c>
      <c r="H1168" s="3" t="s">
        <v>4508</v>
      </c>
      <c r="I1168" s="2">
        <v>4046304266182</v>
      </c>
      <c r="J1168" s="21">
        <v>21.9</v>
      </c>
      <c r="L1168" s="63">
        <f t="shared" si="115"/>
        <v>52.55</v>
      </c>
      <c r="M1168" t="s">
        <v>1590</v>
      </c>
      <c r="N1168" t="s">
        <v>1591</v>
      </c>
      <c r="P1168" s="16">
        <f t="shared" si="117"/>
        <v>36.784999999999997</v>
      </c>
      <c r="Q1168" s="5">
        <f t="shared" si="118"/>
        <v>0</v>
      </c>
      <c r="R1168" s="21">
        <f t="shared" si="119"/>
        <v>14.884999999999998</v>
      </c>
      <c r="S1168"/>
    </row>
    <row r="1169" spans="1:19" x14ac:dyDescent="0.25">
      <c r="A1169" t="s">
        <v>4586</v>
      </c>
      <c r="B1169" s="3" t="s">
        <v>2388</v>
      </c>
      <c r="C1169" t="s">
        <v>2389</v>
      </c>
      <c r="D1169" t="str">
        <f t="shared" si="114"/>
        <v>70% Virgin wool (organic),  30% Silk</v>
      </c>
      <c r="E1169" t="str">
        <f t="shared" si="116"/>
        <v>copper  (52E )</v>
      </c>
      <c r="F1169" s="1" t="s">
        <v>1768</v>
      </c>
      <c r="G1169" s="1" t="s">
        <v>1769</v>
      </c>
      <c r="H1169" s="3" t="s">
        <v>4509</v>
      </c>
      <c r="I1169" s="2">
        <v>4046304266199</v>
      </c>
      <c r="J1169" s="21">
        <v>22.9</v>
      </c>
      <c r="L1169" s="63">
        <f t="shared" si="115"/>
        <v>54.949999999999996</v>
      </c>
      <c r="M1169" t="s">
        <v>1590</v>
      </c>
      <c r="N1169" t="s">
        <v>1591</v>
      </c>
      <c r="P1169" s="16">
        <f t="shared" si="117"/>
        <v>38.464999999999996</v>
      </c>
      <c r="Q1169" s="5">
        <f t="shared" si="118"/>
        <v>0</v>
      </c>
      <c r="R1169" s="21">
        <f t="shared" si="119"/>
        <v>15.564999999999998</v>
      </c>
      <c r="S1169"/>
    </row>
    <row r="1170" spans="1:19" x14ac:dyDescent="0.25">
      <c r="A1170" t="s">
        <v>4586</v>
      </c>
      <c r="B1170" s="3" t="s">
        <v>2390</v>
      </c>
      <c r="C1170" t="s">
        <v>2391</v>
      </c>
      <c r="D1170" t="str">
        <f t="shared" si="114"/>
        <v>70% Virgin wool (organic),  30% Silk</v>
      </c>
      <c r="E1170" t="str">
        <f t="shared" si="116"/>
        <v>mallow  (66E )</v>
      </c>
      <c r="F1170" s="1" t="s">
        <v>1699</v>
      </c>
      <c r="G1170" s="1" t="s">
        <v>1700</v>
      </c>
      <c r="H1170" s="3" t="s">
        <v>4506</v>
      </c>
      <c r="I1170" s="2">
        <v>4046304207734</v>
      </c>
      <c r="J1170" s="21">
        <v>19.899999999999999</v>
      </c>
      <c r="L1170" s="63">
        <f t="shared" si="115"/>
        <v>47.75</v>
      </c>
      <c r="M1170" t="s">
        <v>1590</v>
      </c>
      <c r="N1170" t="s">
        <v>1591</v>
      </c>
      <c r="P1170" s="16">
        <f t="shared" si="117"/>
        <v>33.424999999999997</v>
      </c>
      <c r="Q1170" s="5">
        <f t="shared" si="118"/>
        <v>0</v>
      </c>
      <c r="R1170" s="21">
        <f t="shared" si="119"/>
        <v>13.524999999999999</v>
      </c>
      <c r="S1170"/>
    </row>
    <row r="1171" spans="1:19" x14ac:dyDescent="0.25">
      <c r="A1171" t="s">
        <v>4586</v>
      </c>
      <c r="B1171" s="3" t="s">
        <v>2392</v>
      </c>
      <c r="C1171" t="s">
        <v>2393</v>
      </c>
      <c r="D1171" t="str">
        <f t="shared" si="114"/>
        <v>70% Virgin wool (organic),  30% Silk</v>
      </c>
      <c r="E1171" t="str">
        <f t="shared" si="116"/>
        <v>mallow  (66E )</v>
      </c>
      <c r="F1171" s="1" t="s">
        <v>1699</v>
      </c>
      <c r="G1171" s="1" t="s">
        <v>1700</v>
      </c>
      <c r="H1171" s="3" t="s">
        <v>4507</v>
      </c>
      <c r="I1171" s="2">
        <v>4046304207741</v>
      </c>
      <c r="J1171" s="21">
        <v>20.9</v>
      </c>
      <c r="L1171" s="63">
        <f t="shared" si="115"/>
        <v>50.149999999999991</v>
      </c>
      <c r="M1171" t="s">
        <v>1590</v>
      </c>
      <c r="N1171" t="s">
        <v>1591</v>
      </c>
      <c r="P1171" s="16">
        <f t="shared" si="117"/>
        <v>35.10499999999999</v>
      </c>
      <c r="Q1171" s="5">
        <f t="shared" si="118"/>
        <v>0</v>
      </c>
      <c r="R1171" s="21">
        <f t="shared" si="119"/>
        <v>14.204999999999991</v>
      </c>
      <c r="S1171"/>
    </row>
    <row r="1172" spans="1:19" x14ac:dyDescent="0.25">
      <c r="A1172" t="s">
        <v>4586</v>
      </c>
      <c r="B1172" s="3" t="s">
        <v>2394</v>
      </c>
      <c r="C1172" t="s">
        <v>2395</v>
      </c>
      <c r="D1172" t="str">
        <f t="shared" si="114"/>
        <v>70% Virgin wool (organic),  30% Silk</v>
      </c>
      <c r="E1172" t="str">
        <f t="shared" si="116"/>
        <v>mallow  (66E )</v>
      </c>
      <c r="F1172" s="1" t="s">
        <v>1699</v>
      </c>
      <c r="G1172" s="1" t="s">
        <v>1700</v>
      </c>
      <c r="H1172" s="3" t="s">
        <v>4508</v>
      </c>
      <c r="I1172" s="2">
        <v>4046304207758</v>
      </c>
      <c r="J1172" s="21">
        <v>21.9</v>
      </c>
      <c r="L1172" s="63">
        <f t="shared" si="115"/>
        <v>52.55</v>
      </c>
      <c r="M1172" t="s">
        <v>1590</v>
      </c>
      <c r="N1172" t="s">
        <v>1591</v>
      </c>
      <c r="P1172" s="16">
        <f t="shared" si="117"/>
        <v>36.784999999999997</v>
      </c>
      <c r="Q1172" s="5">
        <f t="shared" si="118"/>
        <v>0</v>
      </c>
      <c r="R1172" s="21">
        <f t="shared" si="119"/>
        <v>14.884999999999998</v>
      </c>
      <c r="S1172"/>
    </row>
    <row r="1173" spans="1:19" x14ac:dyDescent="0.25">
      <c r="A1173" t="s">
        <v>4586</v>
      </c>
      <c r="B1173" s="3" t="s">
        <v>2396</v>
      </c>
      <c r="C1173" t="s">
        <v>2397</v>
      </c>
      <c r="D1173" t="str">
        <f t="shared" si="114"/>
        <v>70% Virgin wool (organic),  30% Silk</v>
      </c>
      <c r="E1173" t="str">
        <f t="shared" si="116"/>
        <v>mallow  (66E )</v>
      </c>
      <c r="F1173" s="1" t="s">
        <v>1699</v>
      </c>
      <c r="G1173" s="1" t="s">
        <v>1700</v>
      </c>
      <c r="H1173" s="3" t="s">
        <v>4509</v>
      </c>
      <c r="I1173" s="2">
        <v>4046304207765</v>
      </c>
      <c r="J1173" s="21">
        <v>22.9</v>
      </c>
      <c r="L1173" s="63">
        <f t="shared" si="115"/>
        <v>54.949999999999996</v>
      </c>
      <c r="M1173" t="s">
        <v>1590</v>
      </c>
      <c r="N1173" t="s">
        <v>1591</v>
      </c>
      <c r="P1173" s="16">
        <f t="shared" si="117"/>
        <v>38.464999999999996</v>
      </c>
      <c r="Q1173" s="5">
        <f t="shared" si="118"/>
        <v>0</v>
      </c>
      <c r="R1173" s="21">
        <f t="shared" si="119"/>
        <v>15.564999999999998</v>
      </c>
      <c r="S1173"/>
    </row>
    <row r="1174" spans="1:19" x14ac:dyDescent="0.25">
      <c r="A1174" t="s">
        <v>4586</v>
      </c>
      <c r="B1174" s="3" t="s">
        <v>2398</v>
      </c>
      <c r="C1174" t="s">
        <v>2399</v>
      </c>
      <c r="D1174" t="str">
        <f t="shared" si="114"/>
        <v>70% Virgin wool (organic),  30% Silk</v>
      </c>
      <c r="E1174" t="str">
        <f t="shared" si="116"/>
        <v>walnut  (75 )</v>
      </c>
      <c r="F1174" s="1">
        <v>75</v>
      </c>
      <c r="G1174" s="1" t="s">
        <v>1709</v>
      </c>
      <c r="H1174" s="3" t="s">
        <v>4506</v>
      </c>
      <c r="I1174" s="2">
        <v>4046304157480</v>
      </c>
      <c r="J1174" s="21">
        <v>19.899999999999999</v>
      </c>
      <c r="L1174" s="63">
        <f t="shared" si="115"/>
        <v>47.75</v>
      </c>
      <c r="M1174" t="s">
        <v>1590</v>
      </c>
      <c r="N1174" t="s">
        <v>1591</v>
      </c>
      <c r="P1174" s="16">
        <f t="shared" si="117"/>
        <v>33.424999999999997</v>
      </c>
      <c r="Q1174" s="5">
        <f t="shared" si="118"/>
        <v>0</v>
      </c>
      <c r="R1174" s="21">
        <f t="shared" si="119"/>
        <v>13.524999999999999</v>
      </c>
      <c r="S1174"/>
    </row>
    <row r="1175" spans="1:19" x14ac:dyDescent="0.25">
      <c r="A1175" t="s">
        <v>4586</v>
      </c>
      <c r="B1175" s="3" t="s">
        <v>2400</v>
      </c>
      <c r="C1175" t="s">
        <v>2401</v>
      </c>
      <c r="D1175" t="str">
        <f t="shared" si="114"/>
        <v>70% Virgin wool (organic),  30% Silk</v>
      </c>
      <c r="E1175" t="str">
        <f t="shared" si="116"/>
        <v>walnut  (75 )</v>
      </c>
      <c r="F1175" s="1">
        <v>75</v>
      </c>
      <c r="G1175" s="1" t="s">
        <v>1709</v>
      </c>
      <c r="H1175" s="3" t="s">
        <v>4507</v>
      </c>
      <c r="I1175" s="2">
        <v>4046304157497</v>
      </c>
      <c r="J1175" s="21">
        <v>20.9</v>
      </c>
      <c r="L1175" s="63">
        <f t="shared" si="115"/>
        <v>50.149999999999991</v>
      </c>
      <c r="M1175" t="s">
        <v>1590</v>
      </c>
      <c r="N1175" t="s">
        <v>1591</v>
      </c>
      <c r="P1175" s="16">
        <f t="shared" si="117"/>
        <v>35.10499999999999</v>
      </c>
      <c r="Q1175" s="5">
        <f t="shared" si="118"/>
        <v>0</v>
      </c>
      <c r="R1175" s="21">
        <f t="shared" si="119"/>
        <v>14.204999999999991</v>
      </c>
      <c r="S1175"/>
    </row>
    <row r="1176" spans="1:19" x14ac:dyDescent="0.25">
      <c r="A1176" t="s">
        <v>4586</v>
      </c>
      <c r="B1176" s="3" t="s">
        <v>2402</v>
      </c>
      <c r="C1176" t="s">
        <v>2403</v>
      </c>
      <c r="D1176" t="str">
        <f t="shared" si="114"/>
        <v>70% Virgin wool (organic),  30% Silk</v>
      </c>
      <c r="E1176" t="str">
        <f t="shared" si="116"/>
        <v>walnut  (75 )</v>
      </c>
      <c r="F1176" s="1">
        <v>75</v>
      </c>
      <c r="G1176" s="1" t="s">
        <v>1709</v>
      </c>
      <c r="H1176" s="3" t="s">
        <v>4508</v>
      </c>
      <c r="I1176" s="2">
        <v>4046304157503</v>
      </c>
      <c r="J1176" s="21">
        <v>21.9</v>
      </c>
      <c r="L1176" s="63">
        <f t="shared" si="115"/>
        <v>52.55</v>
      </c>
      <c r="M1176" t="s">
        <v>1590</v>
      </c>
      <c r="N1176" t="s">
        <v>1591</v>
      </c>
      <c r="P1176" s="16">
        <f t="shared" si="117"/>
        <v>36.784999999999997</v>
      </c>
      <c r="Q1176" s="5">
        <f t="shared" si="118"/>
        <v>0</v>
      </c>
      <c r="R1176" s="21">
        <f t="shared" si="119"/>
        <v>14.884999999999998</v>
      </c>
      <c r="S1176"/>
    </row>
    <row r="1177" spans="1:19" x14ac:dyDescent="0.25">
      <c r="A1177" t="s">
        <v>4586</v>
      </c>
      <c r="B1177" s="3" t="s">
        <v>2404</v>
      </c>
      <c r="C1177" t="s">
        <v>2405</v>
      </c>
      <c r="D1177" t="str">
        <f t="shared" si="114"/>
        <v>70% Virgin wool (organic),  30% Silk</v>
      </c>
      <c r="E1177" t="str">
        <f t="shared" si="116"/>
        <v>walnut  (75 )</v>
      </c>
      <c r="F1177" s="1">
        <v>75</v>
      </c>
      <c r="G1177" s="1" t="s">
        <v>1709</v>
      </c>
      <c r="H1177" s="3" t="s">
        <v>4509</v>
      </c>
      <c r="I1177" s="2">
        <v>4046304157510</v>
      </c>
      <c r="J1177" s="21">
        <v>22.9</v>
      </c>
      <c r="L1177" s="63">
        <f t="shared" si="115"/>
        <v>54.949999999999996</v>
      </c>
      <c r="M1177" t="s">
        <v>1590</v>
      </c>
      <c r="N1177" t="s">
        <v>1591</v>
      </c>
      <c r="P1177" s="16">
        <f t="shared" si="117"/>
        <v>38.464999999999996</v>
      </c>
      <c r="Q1177" s="5">
        <f t="shared" si="118"/>
        <v>0</v>
      </c>
      <c r="R1177" s="21">
        <f t="shared" si="119"/>
        <v>15.564999999999998</v>
      </c>
      <c r="S1177"/>
    </row>
    <row r="1178" spans="1:19" x14ac:dyDescent="0.25">
      <c r="A1178" t="s">
        <v>4586</v>
      </c>
      <c r="B1178" s="3" t="s">
        <v>2406</v>
      </c>
      <c r="C1178" t="s">
        <v>2407</v>
      </c>
      <c r="D1178" t="str">
        <f t="shared" si="114"/>
        <v>70% Virgin wool (organic),  30% Silk</v>
      </c>
      <c r="E1178" t="str">
        <f t="shared" si="116"/>
        <v>black  (9 )</v>
      </c>
      <c r="F1178" s="1">
        <v>9</v>
      </c>
      <c r="G1178" s="1" t="s">
        <v>33</v>
      </c>
      <c r="H1178" s="3" t="s">
        <v>4506</v>
      </c>
      <c r="I1178" s="2">
        <v>4046304017661</v>
      </c>
      <c r="J1178" s="21">
        <v>25.5</v>
      </c>
      <c r="L1178" s="63">
        <f t="shared" si="115"/>
        <v>61.199999999999996</v>
      </c>
      <c r="M1178" t="s">
        <v>1590</v>
      </c>
      <c r="N1178" t="s">
        <v>1591</v>
      </c>
      <c r="P1178" s="16">
        <f t="shared" si="117"/>
        <v>42.839999999999996</v>
      </c>
      <c r="Q1178" s="5">
        <f t="shared" si="118"/>
        <v>0</v>
      </c>
      <c r="R1178" s="21">
        <f t="shared" si="119"/>
        <v>17.339999999999996</v>
      </c>
      <c r="S1178"/>
    </row>
    <row r="1179" spans="1:19" x14ac:dyDescent="0.25">
      <c r="A1179" t="s">
        <v>4586</v>
      </c>
      <c r="B1179" s="3" t="s">
        <v>2408</v>
      </c>
      <c r="C1179" t="s">
        <v>2409</v>
      </c>
      <c r="D1179" t="str">
        <f t="shared" si="114"/>
        <v>70% Virgin wool (organic),  30% Silk</v>
      </c>
      <c r="E1179" t="str">
        <f t="shared" si="116"/>
        <v>black  (9 )</v>
      </c>
      <c r="F1179" s="1">
        <v>9</v>
      </c>
      <c r="G1179" s="1" t="s">
        <v>33</v>
      </c>
      <c r="H1179" s="3" t="s">
        <v>4507</v>
      </c>
      <c r="I1179" s="2">
        <v>4046304017678</v>
      </c>
      <c r="J1179" s="21">
        <v>27</v>
      </c>
      <c r="L1179" s="63">
        <f t="shared" si="115"/>
        <v>64.8</v>
      </c>
      <c r="M1179" t="s">
        <v>1590</v>
      </c>
      <c r="N1179" t="s">
        <v>1591</v>
      </c>
      <c r="P1179" s="16">
        <f t="shared" si="117"/>
        <v>45.359999999999992</v>
      </c>
      <c r="Q1179" s="5">
        <f t="shared" si="118"/>
        <v>0</v>
      </c>
      <c r="R1179" s="21">
        <f t="shared" si="119"/>
        <v>18.359999999999992</v>
      </c>
      <c r="S1179"/>
    </row>
    <row r="1180" spans="1:19" x14ac:dyDescent="0.25">
      <c r="A1180" t="s">
        <v>4586</v>
      </c>
      <c r="B1180" s="3" t="s">
        <v>2410</v>
      </c>
      <c r="C1180" t="s">
        <v>2411</v>
      </c>
      <c r="D1180" t="str">
        <f t="shared" si="114"/>
        <v>70% Virgin wool (organic),  30% Silk</v>
      </c>
      <c r="E1180" t="str">
        <f t="shared" si="116"/>
        <v>black  (9 )</v>
      </c>
      <c r="F1180" s="1">
        <v>9</v>
      </c>
      <c r="G1180" s="1" t="s">
        <v>33</v>
      </c>
      <c r="H1180" s="3" t="s">
        <v>4508</v>
      </c>
      <c r="I1180" s="2">
        <v>4046304017685</v>
      </c>
      <c r="J1180" s="21">
        <v>28.5</v>
      </c>
      <c r="L1180" s="63">
        <f t="shared" si="115"/>
        <v>68.400000000000006</v>
      </c>
      <c r="M1180" t="s">
        <v>1590</v>
      </c>
      <c r="N1180" t="s">
        <v>1591</v>
      </c>
      <c r="P1180" s="16">
        <f t="shared" si="117"/>
        <v>47.88</v>
      </c>
      <c r="Q1180" s="5">
        <f t="shared" si="118"/>
        <v>0</v>
      </c>
      <c r="R1180" s="21">
        <f t="shared" si="119"/>
        <v>19.380000000000003</v>
      </c>
      <c r="S1180"/>
    </row>
    <row r="1181" spans="1:19" x14ac:dyDescent="0.25">
      <c r="A1181" t="s">
        <v>4586</v>
      </c>
      <c r="B1181" s="3" t="s">
        <v>2412</v>
      </c>
      <c r="C1181" t="s">
        <v>2413</v>
      </c>
      <c r="D1181" t="str">
        <f t="shared" si="114"/>
        <v>70% Virgin wool (organic),  30% Silk</v>
      </c>
      <c r="E1181" t="str">
        <f t="shared" si="116"/>
        <v>black  (9 )</v>
      </c>
      <c r="F1181" s="1">
        <v>9</v>
      </c>
      <c r="G1181" s="1" t="s">
        <v>33</v>
      </c>
      <c r="H1181" s="3" t="s">
        <v>4509</v>
      </c>
      <c r="I1181" s="2">
        <v>4046304017692</v>
      </c>
      <c r="J1181" s="21">
        <v>30</v>
      </c>
      <c r="L1181" s="63">
        <f t="shared" si="115"/>
        <v>72</v>
      </c>
      <c r="M1181" t="s">
        <v>1590</v>
      </c>
      <c r="N1181" t="s">
        <v>1591</v>
      </c>
      <c r="P1181" s="16">
        <f t="shared" si="117"/>
        <v>50.4</v>
      </c>
      <c r="Q1181" s="5">
        <f t="shared" si="118"/>
        <v>0</v>
      </c>
      <c r="R1181" s="21">
        <f t="shared" si="119"/>
        <v>20.399999999999999</v>
      </c>
      <c r="S1181"/>
    </row>
    <row r="1182" spans="1:19" x14ac:dyDescent="0.25">
      <c r="A1182" t="s">
        <v>4586</v>
      </c>
      <c r="B1182" s="3" t="s">
        <v>2414</v>
      </c>
      <c r="C1182" t="s">
        <v>2415</v>
      </c>
      <c r="D1182" t="str">
        <f t="shared" si="114"/>
        <v>70% Virgin wool (organic),  30% Silk</v>
      </c>
      <c r="E1182" t="str">
        <f t="shared" si="116"/>
        <v>navy-blue  (33 )</v>
      </c>
      <c r="F1182" s="1">
        <v>33</v>
      </c>
      <c r="G1182" s="1" t="s">
        <v>1662</v>
      </c>
      <c r="H1182" s="3" t="s">
        <v>4506</v>
      </c>
      <c r="I1182" s="2">
        <v>4046304245767</v>
      </c>
      <c r="J1182" s="21">
        <v>37.200000000000003</v>
      </c>
      <c r="L1182" s="63">
        <f t="shared" si="115"/>
        <v>89.3</v>
      </c>
      <c r="M1182" t="s">
        <v>1590</v>
      </c>
      <c r="N1182" t="s">
        <v>1591</v>
      </c>
      <c r="P1182" s="16">
        <f t="shared" si="117"/>
        <v>62.509999999999991</v>
      </c>
      <c r="Q1182" s="5">
        <f t="shared" si="118"/>
        <v>0</v>
      </c>
      <c r="R1182" s="21">
        <f t="shared" si="119"/>
        <v>25.309999999999988</v>
      </c>
      <c r="S1182"/>
    </row>
    <row r="1183" spans="1:19" x14ac:dyDescent="0.25">
      <c r="A1183" t="s">
        <v>4586</v>
      </c>
      <c r="B1183" s="3" t="s">
        <v>2416</v>
      </c>
      <c r="C1183" t="s">
        <v>2417</v>
      </c>
      <c r="D1183" t="str">
        <f t="shared" si="114"/>
        <v>70% Virgin wool (organic),  30% Silk</v>
      </c>
      <c r="E1183" t="str">
        <f t="shared" si="116"/>
        <v>navy-blue  (33 )</v>
      </c>
      <c r="F1183" s="1">
        <v>33</v>
      </c>
      <c r="G1183" s="1" t="s">
        <v>1662</v>
      </c>
      <c r="H1183" s="3" t="s">
        <v>4507</v>
      </c>
      <c r="I1183" s="2">
        <v>4046304245774</v>
      </c>
      <c r="J1183" s="21">
        <v>38.700000000000003</v>
      </c>
      <c r="L1183" s="63">
        <f t="shared" si="115"/>
        <v>92.9</v>
      </c>
      <c r="M1183" t="s">
        <v>1590</v>
      </c>
      <c r="N1183" t="s">
        <v>1591</v>
      </c>
      <c r="P1183" s="16">
        <f t="shared" si="117"/>
        <v>65.03</v>
      </c>
      <c r="Q1183" s="5">
        <f t="shared" si="118"/>
        <v>0</v>
      </c>
      <c r="R1183" s="21">
        <f t="shared" si="119"/>
        <v>26.33</v>
      </c>
      <c r="S1183"/>
    </row>
    <row r="1184" spans="1:19" x14ac:dyDescent="0.25">
      <c r="A1184" t="s">
        <v>4586</v>
      </c>
      <c r="B1184" s="3" t="s">
        <v>2418</v>
      </c>
      <c r="C1184" t="s">
        <v>2419</v>
      </c>
      <c r="D1184" t="str">
        <f t="shared" si="114"/>
        <v>70% Virgin wool (organic),  30% Silk</v>
      </c>
      <c r="E1184" t="str">
        <f t="shared" si="116"/>
        <v>navy-blue  (33 )</v>
      </c>
      <c r="F1184" s="1">
        <v>33</v>
      </c>
      <c r="G1184" s="1" t="s">
        <v>1662</v>
      </c>
      <c r="H1184" s="3" t="s">
        <v>4508</v>
      </c>
      <c r="I1184" s="2">
        <v>4046304245781</v>
      </c>
      <c r="J1184" s="21">
        <v>40.200000000000003</v>
      </c>
      <c r="L1184" s="63">
        <f t="shared" si="115"/>
        <v>96.5</v>
      </c>
      <c r="M1184" t="s">
        <v>1590</v>
      </c>
      <c r="N1184" t="s">
        <v>1591</v>
      </c>
      <c r="P1184" s="16">
        <f t="shared" si="117"/>
        <v>67.55</v>
      </c>
      <c r="Q1184" s="5">
        <f t="shared" si="118"/>
        <v>0</v>
      </c>
      <c r="R1184" s="21">
        <f t="shared" si="119"/>
        <v>27.349999999999994</v>
      </c>
      <c r="S1184"/>
    </row>
    <row r="1185" spans="1:19" x14ac:dyDescent="0.25">
      <c r="A1185" t="s">
        <v>4586</v>
      </c>
      <c r="B1185" s="3" t="s">
        <v>2420</v>
      </c>
      <c r="C1185" t="s">
        <v>2421</v>
      </c>
      <c r="D1185" t="str">
        <f t="shared" si="114"/>
        <v>70% Virgin wool (organic),  30% Silk</v>
      </c>
      <c r="E1185" t="str">
        <f t="shared" si="116"/>
        <v>navy-blue  (33 )</v>
      </c>
      <c r="F1185" s="1">
        <v>33</v>
      </c>
      <c r="G1185" s="1" t="s">
        <v>1662</v>
      </c>
      <c r="H1185" s="3" t="s">
        <v>4509</v>
      </c>
      <c r="I1185" s="2">
        <v>4046304245798</v>
      </c>
      <c r="J1185" s="21">
        <v>42.2</v>
      </c>
      <c r="L1185" s="63">
        <f t="shared" si="115"/>
        <v>101.29999999999998</v>
      </c>
      <c r="M1185" t="s">
        <v>1590</v>
      </c>
      <c r="N1185" t="s">
        <v>1591</v>
      </c>
      <c r="P1185" s="16">
        <f t="shared" si="117"/>
        <v>70.909999999999982</v>
      </c>
      <c r="Q1185" s="5">
        <f t="shared" si="118"/>
        <v>0</v>
      </c>
      <c r="R1185" s="21">
        <f t="shared" si="119"/>
        <v>28.70999999999998</v>
      </c>
      <c r="S1185"/>
    </row>
    <row r="1186" spans="1:19" x14ac:dyDescent="0.25">
      <c r="A1186" t="s">
        <v>4586</v>
      </c>
      <c r="B1186" s="3" t="s">
        <v>2422</v>
      </c>
      <c r="C1186" t="s">
        <v>2423</v>
      </c>
      <c r="D1186" t="str">
        <f t="shared" si="114"/>
        <v>70% Virgin wool (organic),  30% Silk</v>
      </c>
      <c r="E1186" t="str">
        <f t="shared" si="116"/>
        <v>navy-blue  (33 )</v>
      </c>
      <c r="F1186" s="1">
        <v>33</v>
      </c>
      <c r="G1186" s="1" t="s">
        <v>1662</v>
      </c>
      <c r="H1186" s="3" t="s">
        <v>4506</v>
      </c>
      <c r="I1186" s="2">
        <v>4046304271087</v>
      </c>
      <c r="J1186" s="21">
        <v>38.6</v>
      </c>
      <c r="L1186" s="63">
        <f t="shared" si="115"/>
        <v>92.65</v>
      </c>
      <c r="M1186" t="s">
        <v>1590</v>
      </c>
      <c r="N1186" t="s">
        <v>1591</v>
      </c>
      <c r="P1186" s="16">
        <f t="shared" si="117"/>
        <v>64.855000000000004</v>
      </c>
      <c r="Q1186" s="5">
        <f t="shared" si="118"/>
        <v>0</v>
      </c>
      <c r="R1186" s="21">
        <f t="shared" si="119"/>
        <v>26.255000000000003</v>
      </c>
      <c r="S1186"/>
    </row>
    <row r="1187" spans="1:19" x14ac:dyDescent="0.25">
      <c r="A1187" t="s">
        <v>4586</v>
      </c>
      <c r="B1187" s="3" t="s">
        <v>2424</v>
      </c>
      <c r="C1187" t="s">
        <v>2425</v>
      </c>
      <c r="D1187" t="str">
        <f t="shared" si="114"/>
        <v>70% Virgin wool (organic),  30% Silk</v>
      </c>
      <c r="E1187" t="str">
        <f t="shared" si="116"/>
        <v>navy-blue  (33 )</v>
      </c>
      <c r="F1187" s="1">
        <v>33</v>
      </c>
      <c r="G1187" s="1" t="s">
        <v>1662</v>
      </c>
      <c r="H1187" s="3" t="s">
        <v>4507</v>
      </c>
      <c r="I1187" s="2">
        <v>4046304271094</v>
      </c>
      <c r="J1187" s="21">
        <v>41.8</v>
      </c>
      <c r="L1187" s="63">
        <f t="shared" si="115"/>
        <v>100.29999999999998</v>
      </c>
      <c r="M1187" t="s">
        <v>1590</v>
      </c>
      <c r="N1187" t="s">
        <v>1591</v>
      </c>
      <c r="P1187" s="16">
        <f t="shared" si="117"/>
        <v>70.20999999999998</v>
      </c>
      <c r="Q1187" s="5">
        <f t="shared" si="118"/>
        <v>0</v>
      </c>
      <c r="R1187" s="21">
        <f t="shared" si="119"/>
        <v>28.409999999999982</v>
      </c>
      <c r="S1187"/>
    </row>
    <row r="1188" spans="1:19" x14ac:dyDescent="0.25">
      <c r="A1188" t="s">
        <v>4586</v>
      </c>
      <c r="B1188" s="3" t="s">
        <v>2426</v>
      </c>
      <c r="C1188" t="s">
        <v>2427</v>
      </c>
      <c r="D1188" t="str">
        <f t="shared" si="114"/>
        <v>70% Virgin wool (organic),  30% Silk</v>
      </c>
      <c r="E1188" t="str">
        <f t="shared" si="116"/>
        <v>navy-blue  (33 )</v>
      </c>
      <c r="F1188" s="1">
        <v>33</v>
      </c>
      <c r="G1188" s="1" t="s">
        <v>1662</v>
      </c>
      <c r="H1188" s="3" t="s">
        <v>4508</v>
      </c>
      <c r="I1188" s="2">
        <v>4046304271100</v>
      </c>
      <c r="J1188" s="21">
        <v>44.5</v>
      </c>
      <c r="L1188" s="63">
        <f t="shared" si="115"/>
        <v>106.80000000000001</v>
      </c>
      <c r="M1188" t="s">
        <v>1590</v>
      </c>
      <c r="N1188" t="s">
        <v>1591</v>
      </c>
      <c r="P1188" s="16">
        <f t="shared" si="117"/>
        <v>74.760000000000005</v>
      </c>
      <c r="Q1188" s="5">
        <f t="shared" si="118"/>
        <v>0</v>
      </c>
      <c r="R1188" s="21">
        <f t="shared" si="119"/>
        <v>30.260000000000005</v>
      </c>
      <c r="S1188"/>
    </row>
    <row r="1189" spans="1:19" x14ac:dyDescent="0.25">
      <c r="A1189" t="s">
        <v>4586</v>
      </c>
      <c r="B1189" s="3" t="s">
        <v>2428</v>
      </c>
      <c r="C1189" t="s">
        <v>2429</v>
      </c>
      <c r="D1189" t="str">
        <f t="shared" si="114"/>
        <v>70% Virgin wool (organic),  30% Silk</v>
      </c>
      <c r="E1189" t="str">
        <f t="shared" si="116"/>
        <v>navy-blue  (33 )</v>
      </c>
      <c r="F1189" s="1">
        <v>33</v>
      </c>
      <c r="G1189" s="1" t="s">
        <v>1662</v>
      </c>
      <c r="H1189" s="3" t="s">
        <v>4509</v>
      </c>
      <c r="I1189" s="2">
        <v>4046304271117</v>
      </c>
      <c r="J1189" s="21">
        <v>47.2</v>
      </c>
      <c r="L1189" s="63">
        <f t="shared" si="115"/>
        <v>113.3</v>
      </c>
      <c r="M1189" t="s">
        <v>1590</v>
      </c>
      <c r="N1189" t="s">
        <v>1591</v>
      </c>
      <c r="P1189" s="16">
        <f t="shared" si="117"/>
        <v>79.309999999999988</v>
      </c>
      <c r="Q1189" s="5">
        <f t="shared" si="118"/>
        <v>0</v>
      </c>
      <c r="R1189" s="21">
        <f t="shared" si="119"/>
        <v>32.109999999999985</v>
      </c>
      <c r="S1189"/>
    </row>
    <row r="1190" spans="1:19" x14ac:dyDescent="0.25">
      <c r="A1190" t="s">
        <v>4586</v>
      </c>
      <c r="B1190" s="3" t="s">
        <v>2430</v>
      </c>
      <c r="C1190" t="s">
        <v>2431</v>
      </c>
      <c r="D1190" t="str">
        <f t="shared" si="114"/>
        <v>70% Virgin wool (organic),  30% Silk</v>
      </c>
      <c r="E1190" t="str">
        <f t="shared" si="116"/>
        <v>mallow  (66E )</v>
      </c>
      <c r="F1190" s="1" t="s">
        <v>1699</v>
      </c>
      <c r="G1190" s="1" t="s">
        <v>1700</v>
      </c>
      <c r="H1190" s="3" t="s">
        <v>4506</v>
      </c>
      <c r="I1190" s="2">
        <v>4046304271124</v>
      </c>
      <c r="J1190" s="21">
        <v>38.6</v>
      </c>
      <c r="L1190" s="63">
        <f t="shared" si="115"/>
        <v>92.65</v>
      </c>
      <c r="M1190" t="s">
        <v>1590</v>
      </c>
      <c r="N1190" t="s">
        <v>1591</v>
      </c>
      <c r="P1190" s="16">
        <f t="shared" si="117"/>
        <v>64.855000000000004</v>
      </c>
      <c r="Q1190" s="5">
        <f t="shared" si="118"/>
        <v>0</v>
      </c>
      <c r="R1190" s="21">
        <f t="shared" si="119"/>
        <v>26.255000000000003</v>
      </c>
      <c r="S1190"/>
    </row>
    <row r="1191" spans="1:19" x14ac:dyDescent="0.25">
      <c r="A1191" t="s">
        <v>4586</v>
      </c>
      <c r="B1191" s="3" t="s">
        <v>2432</v>
      </c>
      <c r="C1191" t="s">
        <v>2433</v>
      </c>
      <c r="D1191" t="str">
        <f t="shared" si="114"/>
        <v>70% Virgin wool (organic),  30% Silk</v>
      </c>
      <c r="E1191" t="str">
        <f t="shared" si="116"/>
        <v>mallow  (66E )</v>
      </c>
      <c r="F1191" s="1" t="s">
        <v>1699</v>
      </c>
      <c r="G1191" s="1" t="s">
        <v>1700</v>
      </c>
      <c r="H1191" s="3" t="s">
        <v>4507</v>
      </c>
      <c r="I1191" s="2">
        <v>4046304271131</v>
      </c>
      <c r="J1191" s="21">
        <v>41.8</v>
      </c>
      <c r="L1191" s="63">
        <f t="shared" si="115"/>
        <v>100.29999999999998</v>
      </c>
      <c r="M1191" t="s">
        <v>1590</v>
      </c>
      <c r="N1191" t="s">
        <v>1591</v>
      </c>
      <c r="P1191" s="16">
        <f t="shared" si="117"/>
        <v>70.20999999999998</v>
      </c>
      <c r="Q1191" s="5">
        <f t="shared" si="118"/>
        <v>0</v>
      </c>
      <c r="R1191" s="21">
        <f t="shared" si="119"/>
        <v>28.409999999999982</v>
      </c>
      <c r="S1191"/>
    </row>
    <row r="1192" spans="1:19" x14ac:dyDescent="0.25">
      <c r="A1192" t="s">
        <v>4586</v>
      </c>
      <c r="B1192" s="3" t="s">
        <v>2434</v>
      </c>
      <c r="C1192" t="s">
        <v>2435</v>
      </c>
      <c r="D1192" t="str">
        <f t="shared" si="114"/>
        <v>70% Virgin wool (organic),  30% Silk</v>
      </c>
      <c r="E1192" t="str">
        <f t="shared" si="116"/>
        <v>mallow  (66E )</v>
      </c>
      <c r="F1192" s="1" t="s">
        <v>1699</v>
      </c>
      <c r="G1192" s="1" t="s">
        <v>1700</v>
      </c>
      <c r="H1192" s="3" t="s">
        <v>4508</v>
      </c>
      <c r="I1192" s="2">
        <v>4046304271148</v>
      </c>
      <c r="J1192" s="21">
        <v>44.5</v>
      </c>
      <c r="L1192" s="63">
        <f t="shared" si="115"/>
        <v>106.80000000000001</v>
      </c>
      <c r="M1192" t="s">
        <v>1590</v>
      </c>
      <c r="N1192" t="s">
        <v>1591</v>
      </c>
      <c r="P1192" s="16">
        <f t="shared" si="117"/>
        <v>74.760000000000005</v>
      </c>
      <c r="Q1192" s="5">
        <f t="shared" si="118"/>
        <v>0</v>
      </c>
      <c r="R1192" s="21">
        <f t="shared" si="119"/>
        <v>30.260000000000005</v>
      </c>
      <c r="S1192"/>
    </row>
    <row r="1193" spans="1:19" x14ac:dyDescent="0.25">
      <c r="A1193" t="s">
        <v>4586</v>
      </c>
      <c r="B1193" s="3" t="s">
        <v>2436</v>
      </c>
      <c r="C1193" t="s">
        <v>2437</v>
      </c>
      <c r="D1193" t="str">
        <f t="shared" si="114"/>
        <v>70% Virgin wool (organic),  30% Silk</v>
      </c>
      <c r="E1193" t="str">
        <f t="shared" si="116"/>
        <v>mallow  (66E )</v>
      </c>
      <c r="F1193" s="1" t="s">
        <v>1699</v>
      </c>
      <c r="G1193" s="1" t="s">
        <v>1700</v>
      </c>
      <c r="H1193" s="3" t="s">
        <v>4509</v>
      </c>
      <c r="I1193" s="2">
        <v>4046304271155</v>
      </c>
      <c r="J1193" s="21">
        <v>47.2</v>
      </c>
      <c r="L1193" s="63">
        <f t="shared" si="115"/>
        <v>113.3</v>
      </c>
      <c r="M1193" t="s">
        <v>1590</v>
      </c>
      <c r="N1193" t="s">
        <v>1591</v>
      </c>
      <c r="P1193" s="16">
        <f t="shared" si="117"/>
        <v>79.309999999999988</v>
      </c>
      <c r="Q1193" s="5">
        <f t="shared" si="118"/>
        <v>0</v>
      </c>
      <c r="R1193" s="21">
        <f t="shared" si="119"/>
        <v>32.109999999999985</v>
      </c>
      <c r="S1193"/>
    </row>
    <row r="1194" spans="1:19" x14ac:dyDescent="0.25">
      <c r="A1194" t="s">
        <v>4586</v>
      </c>
      <c r="B1194" s="3" t="s">
        <v>2438</v>
      </c>
      <c r="C1194" t="s">
        <v>2439</v>
      </c>
      <c r="D1194" t="str">
        <f t="shared" si="114"/>
        <v>70% Virgin wool (organic),  30% Silk</v>
      </c>
      <c r="E1194" t="str">
        <f t="shared" si="116"/>
        <v>natural  (1 )</v>
      </c>
      <c r="F1194" s="1">
        <v>1</v>
      </c>
      <c r="G1194" s="1" t="s">
        <v>6</v>
      </c>
      <c r="H1194" s="3" t="s">
        <v>4506</v>
      </c>
      <c r="I1194" s="2">
        <v>4046304082676</v>
      </c>
      <c r="J1194" s="21">
        <v>24.1</v>
      </c>
      <c r="L1194" s="63">
        <f t="shared" si="115"/>
        <v>57.85</v>
      </c>
      <c r="M1194" t="s">
        <v>1590</v>
      </c>
      <c r="N1194" t="s">
        <v>1591</v>
      </c>
      <c r="P1194" s="16">
        <f t="shared" si="117"/>
        <v>40.494999999999997</v>
      </c>
      <c r="Q1194" s="5">
        <f t="shared" si="118"/>
        <v>0</v>
      </c>
      <c r="R1194" s="21">
        <f t="shared" si="119"/>
        <v>16.394999999999996</v>
      </c>
      <c r="S1194"/>
    </row>
    <row r="1195" spans="1:19" x14ac:dyDescent="0.25">
      <c r="A1195" t="s">
        <v>4586</v>
      </c>
      <c r="B1195" s="3" t="s">
        <v>2440</v>
      </c>
      <c r="C1195" t="s">
        <v>241</v>
      </c>
      <c r="D1195" t="str">
        <f t="shared" si="114"/>
        <v>70% Virgin wool (organic),  30% Silk</v>
      </c>
      <c r="E1195" t="str">
        <f t="shared" si="116"/>
        <v>natural  (1 )</v>
      </c>
      <c r="F1195" s="1">
        <v>1</v>
      </c>
      <c r="G1195" s="1" t="s">
        <v>6</v>
      </c>
      <c r="H1195" s="3" t="s">
        <v>4507</v>
      </c>
      <c r="I1195" s="2">
        <v>4046304082683</v>
      </c>
      <c r="J1195" s="21">
        <v>25.3</v>
      </c>
      <c r="L1195" s="63">
        <f t="shared" si="115"/>
        <v>60.699999999999996</v>
      </c>
      <c r="M1195" t="s">
        <v>1590</v>
      </c>
      <c r="N1195" t="s">
        <v>1591</v>
      </c>
      <c r="P1195" s="16">
        <f t="shared" si="117"/>
        <v>42.489999999999995</v>
      </c>
      <c r="Q1195" s="5">
        <f t="shared" si="118"/>
        <v>0</v>
      </c>
      <c r="R1195" s="21">
        <f t="shared" si="119"/>
        <v>17.189999999999994</v>
      </c>
      <c r="S1195"/>
    </row>
    <row r="1196" spans="1:19" x14ac:dyDescent="0.25">
      <c r="A1196" t="s">
        <v>4586</v>
      </c>
      <c r="B1196" s="3" t="s">
        <v>2441</v>
      </c>
      <c r="C1196" t="s">
        <v>243</v>
      </c>
      <c r="D1196" t="str">
        <f t="shared" si="114"/>
        <v>70% Virgin wool (organic),  30% Silk</v>
      </c>
      <c r="E1196" t="str">
        <f t="shared" si="116"/>
        <v>natural  (1 )</v>
      </c>
      <c r="F1196" s="1">
        <v>1</v>
      </c>
      <c r="G1196" s="1" t="s">
        <v>6</v>
      </c>
      <c r="H1196" s="3" t="s">
        <v>4508</v>
      </c>
      <c r="I1196" s="2">
        <v>4046304082690</v>
      </c>
      <c r="J1196" s="21">
        <v>26.5</v>
      </c>
      <c r="L1196" s="63">
        <f t="shared" si="115"/>
        <v>63.6</v>
      </c>
      <c r="M1196" t="s">
        <v>1590</v>
      </c>
      <c r="N1196" t="s">
        <v>1591</v>
      </c>
      <c r="P1196" s="16">
        <f t="shared" si="117"/>
        <v>44.519999999999996</v>
      </c>
      <c r="Q1196" s="5">
        <f t="shared" si="118"/>
        <v>0</v>
      </c>
      <c r="R1196" s="21">
        <f t="shared" si="119"/>
        <v>18.019999999999996</v>
      </c>
      <c r="S1196"/>
    </row>
    <row r="1197" spans="1:19" x14ac:dyDescent="0.25">
      <c r="A1197" t="s">
        <v>4586</v>
      </c>
      <c r="B1197" s="3" t="s">
        <v>2442</v>
      </c>
      <c r="C1197" t="s">
        <v>245</v>
      </c>
      <c r="D1197" t="str">
        <f t="shared" si="114"/>
        <v>70% Virgin wool (organic),  30% Silk</v>
      </c>
      <c r="E1197" t="str">
        <f t="shared" si="116"/>
        <v>natural  (1 )</v>
      </c>
      <c r="F1197" s="1">
        <v>1</v>
      </c>
      <c r="G1197" s="1" t="s">
        <v>6</v>
      </c>
      <c r="H1197" s="3" t="s">
        <v>4509</v>
      </c>
      <c r="I1197" s="2">
        <v>4046304082706</v>
      </c>
      <c r="J1197" s="21">
        <v>27.7</v>
      </c>
      <c r="L1197" s="63">
        <f t="shared" si="115"/>
        <v>66.5</v>
      </c>
      <c r="M1197" t="s">
        <v>1590</v>
      </c>
      <c r="N1197" t="s">
        <v>1591</v>
      </c>
      <c r="P1197" s="16">
        <f t="shared" si="117"/>
        <v>46.55</v>
      </c>
      <c r="Q1197" s="5">
        <f t="shared" si="118"/>
        <v>0</v>
      </c>
      <c r="R1197" s="21">
        <f t="shared" si="119"/>
        <v>18.849999999999998</v>
      </c>
      <c r="S1197"/>
    </row>
    <row r="1198" spans="1:19" x14ac:dyDescent="0.25">
      <c r="A1198" t="s">
        <v>4586</v>
      </c>
      <c r="B1198" s="3" t="s">
        <v>2443</v>
      </c>
      <c r="C1198" t="s">
        <v>2444</v>
      </c>
      <c r="D1198" t="str">
        <f t="shared" si="114"/>
        <v>70% Virgin wool (organic),  30% Silk</v>
      </c>
      <c r="E1198" t="str">
        <f t="shared" si="116"/>
        <v>light grey mélange  (91 )</v>
      </c>
      <c r="F1198" s="1">
        <v>91</v>
      </c>
      <c r="G1198" s="1" t="s">
        <v>523</v>
      </c>
      <c r="H1198" s="3" t="s">
        <v>4506</v>
      </c>
      <c r="I1198" s="2">
        <v>4046304190906</v>
      </c>
      <c r="J1198" s="21">
        <v>25.9</v>
      </c>
      <c r="L1198" s="63">
        <f t="shared" si="115"/>
        <v>62.150000000000006</v>
      </c>
      <c r="M1198" t="s">
        <v>1590</v>
      </c>
      <c r="N1198" t="s">
        <v>1591</v>
      </c>
      <c r="P1198" s="16">
        <f t="shared" si="117"/>
        <v>43.505000000000003</v>
      </c>
      <c r="Q1198" s="5">
        <f t="shared" si="118"/>
        <v>0</v>
      </c>
      <c r="R1198" s="21">
        <f t="shared" si="119"/>
        <v>17.605000000000004</v>
      </c>
      <c r="S1198"/>
    </row>
    <row r="1199" spans="1:19" x14ac:dyDescent="0.25">
      <c r="A1199" t="s">
        <v>4586</v>
      </c>
      <c r="B1199" s="3" t="s">
        <v>2445</v>
      </c>
      <c r="C1199" t="s">
        <v>2446</v>
      </c>
      <c r="D1199" t="str">
        <f t="shared" si="114"/>
        <v>70% Virgin wool (organic),  30% Silk</v>
      </c>
      <c r="E1199" t="str">
        <f t="shared" si="116"/>
        <v>light grey mélange  (91 )</v>
      </c>
      <c r="F1199" s="1">
        <v>91</v>
      </c>
      <c r="G1199" s="1" t="s">
        <v>523</v>
      </c>
      <c r="H1199" s="3" t="s">
        <v>4507</v>
      </c>
      <c r="I1199" s="2">
        <v>4046304190913</v>
      </c>
      <c r="J1199" s="21">
        <v>26.9</v>
      </c>
      <c r="L1199" s="63">
        <f t="shared" si="115"/>
        <v>64.55</v>
      </c>
      <c r="M1199" t="s">
        <v>1590</v>
      </c>
      <c r="N1199" t="s">
        <v>1591</v>
      </c>
      <c r="P1199" s="16">
        <f t="shared" si="117"/>
        <v>45.184999999999995</v>
      </c>
      <c r="Q1199" s="5">
        <f t="shared" si="118"/>
        <v>0</v>
      </c>
      <c r="R1199" s="21">
        <f t="shared" si="119"/>
        <v>18.284999999999997</v>
      </c>
      <c r="S1199"/>
    </row>
    <row r="1200" spans="1:19" x14ac:dyDescent="0.25">
      <c r="A1200" t="s">
        <v>4586</v>
      </c>
      <c r="B1200" s="3" t="s">
        <v>2447</v>
      </c>
      <c r="C1200" t="s">
        <v>2448</v>
      </c>
      <c r="D1200" t="str">
        <f t="shared" si="114"/>
        <v>70% Virgin wool (organic),  30% Silk</v>
      </c>
      <c r="E1200" t="str">
        <f t="shared" si="116"/>
        <v>light grey mélange  (91 )</v>
      </c>
      <c r="F1200" s="1">
        <v>91</v>
      </c>
      <c r="G1200" s="1" t="s">
        <v>523</v>
      </c>
      <c r="H1200" s="3" t="s">
        <v>4508</v>
      </c>
      <c r="I1200" s="2">
        <v>4046304190920</v>
      </c>
      <c r="J1200" s="21">
        <v>28.9</v>
      </c>
      <c r="L1200" s="63">
        <f t="shared" si="115"/>
        <v>69.349999999999994</v>
      </c>
      <c r="M1200" t="s">
        <v>1590</v>
      </c>
      <c r="N1200" t="s">
        <v>1591</v>
      </c>
      <c r="P1200" s="16">
        <f t="shared" si="117"/>
        <v>48.544999999999995</v>
      </c>
      <c r="Q1200" s="5">
        <f t="shared" si="118"/>
        <v>0</v>
      </c>
      <c r="R1200" s="21">
        <f t="shared" si="119"/>
        <v>19.644999999999996</v>
      </c>
      <c r="S1200"/>
    </row>
    <row r="1201" spans="1:19" x14ac:dyDescent="0.25">
      <c r="A1201" t="s">
        <v>4586</v>
      </c>
      <c r="B1201" s="3" t="s">
        <v>2449</v>
      </c>
      <c r="C1201" t="s">
        <v>2450</v>
      </c>
      <c r="D1201" t="str">
        <f t="shared" ref="D1201:D1264" si="120">M1201&amp;", "&amp;" "&amp;N1201&amp;""</f>
        <v>70% Virgin wool (organic),  30% Silk</v>
      </c>
      <c r="E1201" t="str">
        <f t="shared" si="116"/>
        <v>light grey mélange  (91 )</v>
      </c>
      <c r="F1201" s="1">
        <v>91</v>
      </c>
      <c r="G1201" s="1" t="s">
        <v>523</v>
      </c>
      <c r="H1201" s="3" t="s">
        <v>4509</v>
      </c>
      <c r="I1201" s="2">
        <v>4046304190937</v>
      </c>
      <c r="J1201" s="21">
        <v>29.9</v>
      </c>
      <c r="L1201" s="63">
        <f t="shared" si="115"/>
        <v>71.75</v>
      </c>
      <c r="M1201" t="s">
        <v>1590</v>
      </c>
      <c r="N1201" t="s">
        <v>1591</v>
      </c>
      <c r="P1201" s="16">
        <f t="shared" si="117"/>
        <v>50.224999999999994</v>
      </c>
      <c r="Q1201" s="5">
        <f t="shared" si="118"/>
        <v>0</v>
      </c>
      <c r="R1201" s="21">
        <f t="shared" si="119"/>
        <v>20.324999999999996</v>
      </c>
      <c r="S1201"/>
    </row>
    <row r="1202" spans="1:19" x14ac:dyDescent="0.25">
      <c r="A1202" t="s">
        <v>4586</v>
      </c>
      <c r="B1202" s="3" t="s">
        <v>2451</v>
      </c>
      <c r="C1202" t="s">
        <v>2452</v>
      </c>
      <c r="D1202" t="str">
        <f t="shared" si="120"/>
        <v>70% Virgin wool (organic),  30% Silk</v>
      </c>
      <c r="E1202" t="str">
        <f t="shared" si="116"/>
        <v>black  (9 )</v>
      </c>
      <c r="F1202" s="1">
        <v>9</v>
      </c>
      <c r="G1202" s="1" t="s">
        <v>33</v>
      </c>
      <c r="H1202" s="3" t="s">
        <v>4506</v>
      </c>
      <c r="I1202" s="2">
        <v>4046304066867</v>
      </c>
      <c r="J1202" s="21">
        <v>25.9</v>
      </c>
      <c r="L1202" s="63">
        <f t="shared" si="115"/>
        <v>62.150000000000006</v>
      </c>
      <c r="M1202" t="s">
        <v>1590</v>
      </c>
      <c r="N1202" t="s">
        <v>1591</v>
      </c>
      <c r="P1202" s="16">
        <f t="shared" si="117"/>
        <v>43.505000000000003</v>
      </c>
      <c r="Q1202" s="5">
        <f t="shared" si="118"/>
        <v>0</v>
      </c>
      <c r="R1202" s="21">
        <f t="shared" si="119"/>
        <v>17.605000000000004</v>
      </c>
      <c r="S1202"/>
    </row>
    <row r="1203" spans="1:19" x14ac:dyDescent="0.25">
      <c r="A1203" t="s">
        <v>4586</v>
      </c>
      <c r="B1203" s="3" t="s">
        <v>2453</v>
      </c>
      <c r="C1203" t="s">
        <v>2454</v>
      </c>
      <c r="D1203" t="str">
        <f t="shared" si="120"/>
        <v>70% Virgin wool (organic),  30% Silk</v>
      </c>
      <c r="E1203" t="str">
        <f t="shared" si="116"/>
        <v>black  (9 )</v>
      </c>
      <c r="F1203" s="1">
        <v>9</v>
      </c>
      <c r="G1203" s="1" t="s">
        <v>33</v>
      </c>
      <c r="H1203" s="3" t="s">
        <v>4507</v>
      </c>
      <c r="I1203" s="2">
        <v>4046304066874</v>
      </c>
      <c r="J1203" s="21">
        <v>26.9</v>
      </c>
      <c r="L1203" s="63">
        <f t="shared" si="115"/>
        <v>64.55</v>
      </c>
      <c r="M1203" t="s">
        <v>1590</v>
      </c>
      <c r="N1203" t="s">
        <v>1591</v>
      </c>
      <c r="P1203" s="16">
        <f t="shared" si="117"/>
        <v>45.184999999999995</v>
      </c>
      <c r="Q1203" s="5">
        <f t="shared" si="118"/>
        <v>0</v>
      </c>
      <c r="R1203" s="21">
        <f t="shared" si="119"/>
        <v>18.284999999999997</v>
      </c>
      <c r="S1203"/>
    </row>
    <row r="1204" spans="1:19" x14ac:dyDescent="0.25">
      <c r="A1204" t="s">
        <v>4586</v>
      </c>
      <c r="B1204" s="3" t="s">
        <v>2455</v>
      </c>
      <c r="C1204" t="s">
        <v>2456</v>
      </c>
      <c r="D1204" t="str">
        <f t="shared" si="120"/>
        <v>70% Virgin wool (organic),  30% Silk</v>
      </c>
      <c r="E1204" t="str">
        <f t="shared" si="116"/>
        <v>black  (9 )</v>
      </c>
      <c r="F1204" s="1">
        <v>9</v>
      </c>
      <c r="G1204" s="1" t="s">
        <v>33</v>
      </c>
      <c r="H1204" s="3" t="s">
        <v>4508</v>
      </c>
      <c r="I1204" s="2">
        <v>4046304066881</v>
      </c>
      <c r="J1204" s="21">
        <v>28.9</v>
      </c>
      <c r="L1204" s="63">
        <f t="shared" si="115"/>
        <v>69.349999999999994</v>
      </c>
      <c r="M1204" t="s">
        <v>1590</v>
      </c>
      <c r="N1204" t="s">
        <v>1591</v>
      </c>
      <c r="P1204" s="16">
        <f t="shared" si="117"/>
        <v>48.544999999999995</v>
      </c>
      <c r="Q1204" s="5">
        <f t="shared" si="118"/>
        <v>0</v>
      </c>
      <c r="R1204" s="21">
        <f t="shared" si="119"/>
        <v>19.644999999999996</v>
      </c>
      <c r="S1204"/>
    </row>
    <row r="1205" spans="1:19" x14ac:dyDescent="0.25">
      <c r="A1205" t="s">
        <v>4586</v>
      </c>
      <c r="B1205" s="3" t="s">
        <v>2457</v>
      </c>
      <c r="C1205" t="s">
        <v>2458</v>
      </c>
      <c r="D1205" t="str">
        <f t="shared" si="120"/>
        <v>70% Virgin wool (organic),  30% Silk</v>
      </c>
      <c r="E1205" t="str">
        <f t="shared" si="116"/>
        <v>black  (9 )</v>
      </c>
      <c r="F1205" s="1">
        <v>9</v>
      </c>
      <c r="G1205" s="1" t="s">
        <v>33</v>
      </c>
      <c r="H1205" s="3" t="s">
        <v>4509</v>
      </c>
      <c r="I1205" s="2">
        <v>4046304066898</v>
      </c>
      <c r="J1205" s="21">
        <v>29.9</v>
      </c>
      <c r="L1205" s="63">
        <f t="shared" si="115"/>
        <v>71.75</v>
      </c>
      <c r="M1205" t="s">
        <v>1590</v>
      </c>
      <c r="N1205" t="s">
        <v>1591</v>
      </c>
      <c r="P1205" s="16">
        <f t="shared" si="117"/>
        <v>50.224999999999994</v>
      </c>
      <c r="Q1205" s="5">
        <f t="shared" si="118"/>
        <v>0</v>
      </c>
      <c r="R1205" s="21">
        <f t="shared" si="119"/>
        <v>20.324999999999996</v>
      </c>
      <c r="S1205"/>
    </row>
    <row r="1206" spans="1:19" x14ac:dyDescent="0.25">
      <c r="A1206" t="s">
        <v>4586</v>
      </c>
      <c r="B1206" s="3" t="s">
        <v>2459</v>
      </c>
      <c r="C1206" t="s">
        <v>2460</v>
      </c>
      <c r="D1206" t="str">
        <f t="shared" si="120"/>
        <v>70% Virgin wool (organic),  30% Silk</v>
      </c>
      <c r="E1206" t="str">
        <f t="shared" si="116"/>
        <v>navy-blue  (33 )</v>
      </c>
      <c r="F1206" s="1">
        <v>33</v>
      </c>
      <c r="G1206" s="1" t="s">
        <v>1662</v>
      </c>
      <c r="H1206" s="3" t="s">
        <v>4506</v>
      </c>
      <c r="I1206" s="2">
        <v>4046304241974</v>
      </c>
      <c r="J1206" s="21">
        <v>25.9</v>
      </c>
      <c r="L1206" s="63">
        <f t="shared" si="115"/>
        <v>62.150000000000006</v>
      </c>
      <c r="M1206" t="s">
        <v>1590</v>
      </c>
      <c r="N1206" t="s">
        <v>1591</v>
      </c>
      <c r="P1206" s="16">
        <f t="shared" si="117"/>
        <v>43.505000000000003</v>
      </c>
      <c r="Q1206" s="5">
        <f t="shared" si="118"/>
        <v>0</v>
      </c>
      <c r="R1206" s="21">
        <f t="shared" si="119"/>
        <v>17.605000000000004</v>
      </c>
      <c r="S1206"/>
    </row>
    <row r="1207" spans="1:19" x14ac:dyDescent="0.25">
      <c r="A1207" t="s">
        <v>4586</v>
      </c>
      <c r="B1207" s="3" t="s">
        <v>2461</v>
      </c>
      <c r="C1207" t="s">
        <v>2462</v>
      </c>
      <c r="D1207" t="str">
        <f t="shared" si="120"/>
        <v>70% Virgin wool (organic),  30% Silk</v>
      </c>
      <c r="E1207" t="str">
        <f t="shared" si="116"/>
        <v>navy-blue  (33 )</v>
      </c>
      <c r="F1207" s="1">
        <v>33</v>
      </c>
      <c r="G1207" s="1" t="s">
        <v>1662</v>
      </c>
      <c r="H1207" s="3" t="s">
        <v>4507</v>
      </c>
      <c r="I1207" s="2">
        <v>4046304241981</v>
      </c>
      <c r="J1207" s="21">
        <v>26.9</v>
      </c>
      <c r="L1207" s="63">
        <f t="shared" si="115"/>
        <v>64.55</v>
      </c>
      <c r="M1207" t="s">
        <v>1590</v>
      </c>
      <c r="N1207" t="s">
        <v>1591</v>
      </c>
      <c r="P1207" s="16">
        <f t="shared" si="117"/>
        <v>45.184999999999995</v>
      </c>
      <c r="Q1207" s="5">
        <f t="shared" si="118"/>
        <v>0</v>
      </c>
      <c r="R1207" s="21">
        <f t="shared" si="119"/>
        <v>18.284999999999997</v>
      </c>
      <c r="S1207"/>
    </row>
    <row r="1208" spans="1:19" x14ac:dyDescent="0.25">
      <c r="A1208" t="s">
        <v>4586</v>
      </c>
      <c r="B1208" s="3" t="s">
        <v>2463</v>
      </c>
      <c r="C1208" t="s">
        <v>2464</v>
      </c>
      <c r="D1208" t="str">
        <f t="shared" si="120"/>
        <v>70% Virgin wool (organic),  30% Silk</v>
      </c>
      <c r="E1208" t="str">
        <f t="shared" si="116"/>
        <v>navy-blue  (33 )</v>
      </c>
      <c r="F1208" s="1">
        <v>33</v>
      </c>
      <c r="G1208" s="1" t="s">
        <v>1662</v>
      </c>
      <c r="H1208" s="3" t="s">
        <v>4508</v>
      </c>
      <c r="I1208" s="2">
        <v>4046304241998</v>
      </c>
      <c r="J1208" s="21">
        <v>28.9</v>
      </c>
      <c r="L1208" s="63">
        <f t="shared" si="115"/>
        <v>69.349999999999994</v>
      </c>
      <c r="M1208" t="s">
        <v>1590</v>
      </c>
      <c r="N1208" t="s">
        <v>1591</v>
      </c>
      <c r="P1208" s="16">
        <f t="shared" si="117"/>
        <v>48.544999999999995</v>
      </c>
      <c r="Q1208" s="5">
        <f t="shared" si="118"/>
        <v>0</v>
      </c>
      <c r="R1208" s="21">
        <f t="shared" si="119"/>
        <v>19.644999999999996</v>
      </c>
      <c r="S1208"/>
    </row>
    <row r="1209" spans="1:19" x14ac:dyDescent="0.25">
      <c r="A1209" t="s">
        <v>4586</v>
      </c>
      <c r="B1209" s="3" t="s">
        <v>2465</v>
      </c>
      <c r="C1209" t="s">
        <v>2466</v>
      </c>
      <c r="D1209" t="str">
        <f t="shared" si="120"/>
        <v>70% Virgin wool (organic),  30% Silk</v>
      </c>
      <c r="E1209" t="str">
        <f t="shared" si="116"/>
        <v>navy-blue  (33 )</v>
      </c>
      <c r="F1209" s="1">
        <v>33</v>
      </c>
      <c r="G1209" s="1" t="s">
        <v>1662</v>
      </c>
      <c r="H1209" s="3" t="s">
        <v>4509</v>
      </c>
      <c r="I1209" s="2">
        <v>4046304242001</v>
      </c>
      <c r="J1209" s="21">
        <v>29.9</v>
      </c>
      <c r="L1209" s="63">
        <f t="shared" si="115"/>
        <v>71.75</v>
      </c>
      <c r="M1209" t="s">
        <v>1590</v>
      </c>
      <c r="N1209" t="s">
        <v>1591</v>
      </c>
      <c r="P1209" s="16">
        <f t="shared" si="117"/>
        <v>50.224999999999994</v>
      </c>
      <c r="Q1209" s="5">
        <f t="shared" si="118"/>
        <v>0</v>
      </c>
      <c r="R1209" s="21">
        <f t="shared" si="119"/>
        <v>20.324999999999996</v>
      </c>
      <c r="S1209"/>
    </row>
    <row r="1210" spans="1:19" x14ac:dyDescent="0.25">
      <c r="A1210" t="s">
        <v>4586</v>
      </c>
      <c r="B1210" s="3" t="s">
        <v>2467</v>
      </c>
      <c r="C1210" t="s">
        <v>2468</v>
      </c>
      <c r="D1210" t="str">
        <f t="shared" si="120"/>
        <v>70% Virgin wool (organic),  30% Silk</v>
      </c>
      <c r="E1210" t="str">
        <f t="shared" si="116"/>
        <v>olive  (43E )</v>
      </c>
      <c r="F1210" s="1" t="s">
        <v>1758</v>
      </c>
      <c r="G1210" s="1" t="s">
        <v>1759</v>
      </c>
      <c r="H1210" s="3" t="s">
        <v>4506</v>
      </c>
      <c r="I1210" s="2">
        <v>4046304260838</v>
      </c>
      <c r="J1210" s="21">
        <v>25.9</v>
      </c>
      <c r="L1210" s="63">
        <f t="shared" si="115"/>
        <v>62.150000000000006</v>
      </c>
      <c r="M1210" t="s">
        <v>1590</v>
      </c>
      <c r="N1210" t="s">
        <v>1591</v>
      </c>
      <c r="P1210" s="16">
        <f t="shared" si="117"/>
        <v>43.505000000000003</v>
      </c>
      <c r="Q1210" s="5">
        <f t="shared" si="118"/>
        <v>0</v>
      </c>
      <c r="R1210" s="21">
        <f t="shared" si="119"/>
        <v>17.605000000000004</v>
      </c>
      <c r="S1210"/>
    </row>
    <row r="1211" spans="1:19" x14ac:dyDescent="0.25">
      <c r="A1211" t="s">
        <v>4586</v>
      </c>
      <c r="B1211" s="3" t="s">
        <v>2469</v>
      </c>
      <c r="C1211" t="s">
        <v>2470</v>
      </c>
      <c r="D1211" t="str">
        <f t="shared" si="120"/>
        <v>70% Virgin wool (organic),  30% Silk</v>
      </c>
      <c r="E1211" t="str">
        <f t="shared" si="116"/>
        <v>olive  (43E )</v>
      </c>
      <c r="F1211" s="1" t="s">
        <v>1758</v>
      </c>
      <c r="G1211" s="1" t="s">
        <v>1759</v>
      </c>
      <c r="H1211" s="3" t="s">
        <v>4507</v>
      </c>
      <c r="I1211" s="2">
        <v>4046304260845</v>
      </c>
      <c r="J1211" s="21">
        <v>26.9</v>
      </c>
      <c r="L1211" s="63">
        <f t="shared" si="115"/>
        <v>64.55</v>
      </c>
      <c r="M1211" t="s">
        <v>1590</v>
      </c>
      <c r="N1211" t="s">
        <v>1591</v>
      </c>
      <c r="P1211" s="16">
        <f t="shared" si="117"/>
        <v>45.184999999999995</v>
      </c>
      <c r="Q1211" s="5">
        <f t="shared" si="118"/>
        <v>0</v>
      </c>
      <c r="R1211" s="21">
        <f t="shared" si="119"/>
        <v>18.284999999999997</v>
      </c>
      <c r="S1211"/>
    </row>
    <row r="1212" spans="1:19" x14ac:dyDescent="0.25">
      <c r="A1212" t="s">
        <v>4586</v>
      </c>
      <c r="B1212" s="3" t="s">
        <v>2471</v>
      </c>
      <c r="C1212" t="s">
        <v>2472</v>
      </c>
      <c r="D1212" t="str">
        <f t="shared" si="120"/>
        <v>70% Virgin wool (organic),  30% Silk</v>
      </c>
      <c r="E1212" t="str">
        <f t="shared" si="116"/>
        <v>olive  (43E )</v>
      </c>
      <c r="F1212" s="1" t="s">
        <v>1758</v>
      </c>
      <c r="G1212" s="1" t="s">
        <v>1759</v>
      </c>
      <c r="H1212" s="3" t="s">
        <v>4508</v>
      </c>
      <c r="I1212" s="2">
        <v>4046304260852</v>
      </c>
      <c r="J1212" s="21">
        <v>28.9</v>
      </c>
      <c r="L1212" s="63">
        <f t="shared" si="115"/>
        <v>69.349999999999994</v>
      </c>
      <c r="M1212" t="s">
        <v>1590</v>
      </c>
      <c r="N1212" t="s">
        <v>1591</v>
      </c>
      <c r="P1212" s="16">
        <f t="shared" si="117"/>
        <v>48.544999999999995</v>
      </c>
      <c r="Q1212" s="5">
        <f t="shared" si="118"/>
        <v>0</v>
      </c>
      <c r="R1212" s="21">
        <f t="shared" si="119"/>
        <v>19.644999999999996</v>
      </c>
      <c r="S1212"/>
    </row>
    <row r="1213" spans="1:19" x14ac:dyDescent="0.25">
      <c r="A1213" t="s">
        <v>4586</v>
      </c>
      <c r="B1213" s="3" t="s">
        <v>2473</v>
      </c>
      <c r="C1213" t="s">
        <v>2474</v>
      </c>
      <c r="D1213" t="str">
        <f t="shared" si="120"/>
        <v>70% Virgin wool (organic),  30% Silk</v>
      </c>
      <c r="E1213" t="str">
        <f t="shared" si="116"/>
        <v>olive  (43E )</v>
      </c>
      <c r="F1213" s="1" t="s">
        <v>1758</v>
      </c>
      <c r="G1213" s="1" t="s">
        <v>1759</v>
      </c>
      <c r="H1213" s="3" t="s">
        <v>4509</v>
      </c>
      <c r="I1213" s="2">
        <v>4046304260869</v>
      </c>
      <c r="J1213" s="21">
        <v>29.9</v>
      </c>
      <c r="L1213" s="63">
        <f t="shared" si="115"/>
        <v>71.75</v>
      </c>
      <c r="M1213" t="s">
        <v>1590</v>
      </c>
      <c r="N1213" t="s">
        <v>1591</v>
      </c>
      <c r="P1213" s="16">
        <f t="shared" si="117"/>
        <v>50.224999999999994</v>
      </c>
      <c r="Q1213" s="5">
        <f t="shared" si="118"/>
        <v>0</v>
      </c>
      <c r="R1213" s="21">
        <f t="shared" si="119"/>
        <v>20.324999999999996</v>
      </c>
      <c r="S1213"/>
    </row>
    <row r="1214" spans="1:19" x14ac:dyDescent="0.25">
      <c r="A1214" t="s">
        <v>4586</v>
      </c>
      <c r="B1214" s="3" t="s">
        <v>2475</v>
      </c>
      <c r="C1214" t="s">
        <v>2476</v>
      </c>
      <c r="D1214" t="str">
        <f t="shared" si="120"/>
        <v>70% Virgin wool (organic),  30% Silk</v>
      </c>
      <c r="E1214" t="str">
        <f t="shared" si="116"/>
        <v>copper  (52E )</v>
      </c>
      <c r="F1214" s="1" t="s">
        <v>1768</v>
      </c>
      <c r="G1214" s="1" t="s">
        <v>1769</v>
      </c>
      <c r="H1214" s="3" t="s">
        <v>4506</v>
      </c>
      <c r="I1214" s="2">
        <v>4046304260876</v>
      </c>
      <c r="J1214" s="21">
        <v>25.9</v>
      </c>
      <c r="L1214" s="63">
        <f t="shared" si="115"/>
        <v>62.150000000000006</v>
      </c>
      <c r="M1214" t="s">
        <v>1590</v>
      </c>
      <c r="N1214" t="s">
        <v>1591</v>
      </c>
      <c r="P1214" s="16">
        <f t="shared" si="117"/>
        <v>43.505000000000003</v>
      </c>
      <c r="Q1214" s="5">
        <f t="shared" si="118"/>
        <v>0</v>
      </c>
      <c r="R1214" s="21">
        <f t="shared" si="119"/>
        <v>17.605000000000004</v>
      </c>
      <c r="S1214"/>
    </row>
    <row r="1215" spans="1:19" x14ac:dyDescent="0.25">
      <c r="A1215" t="s">
        <v>4586</v>
      </c>
      <c r="B1215" s="3" t="s">
        <v>2477</v>
      </c>
      <c r="C1215" t="s">
        <v>2478</v>
      </c>
      <c r="D1215" t="str">
        <f t="shared" si="120"/>
        <v>70% Virgin wool (organic),  30% Silk</v>
      </c>
      <c r="E1215" t="str">
        <f t="shared" si="116"/>
        <v>copper  (52E )</v>
      </c>
      <c r="F1215" s="1" t="s">
        <v>1768</v>
      </c>
      <c r="G1215" s="1" t="s">
        <v>1769</v>
      </c>
      <c r="H1215" s="3" t="s">
        <v>4507</v>
      </c>
      <c r="I1215" s="2">
        <v>4046304260883</v>
      </c>
      <c r="J1215" s="21">
        <v>26.9</v>
      </c>
      <c r="L1215" s="63">
        <f t="shared" si="115"/>
        <v>64.55</v>
      </c>
      <c r="M1215" t="s">
        <v>1590</v>
      </c>
      <c r="N1215" t="s">
        <v>1591</v>
      </c>
      <c r="P1215" s="16">
        <f t="shared" si="117"/>
        <v>45.184999999999995</v>
      </c>
      <c r="Q1215" s="5">
        <f t="shared" si="118"/>
        <v>0</v>
      </c>
      <c r="R1215" s="21">
        <f t="shared" si="119"/>
        <v>18.284999999999997</v>
      </c>
      <c r="S1215"/>
    </row>
    <row r="1216" spans="1:19" x14ac:dyDescent="0.25">
      <c r="A1216" t="s">
        <v>4586</v>
      </c>
      <c r="B1216" s="3" t="s">
        <v>2479</v>
      </c>
      <c r="C1216" t="s">
        <v>2480</v>
      </c>
      <c r="D1216" t="str">
        <f t="shared" si="120"/>
        <v>70% Virgin wool (organic),  30% Silk</v>
      </c>
      <c r="E1216" t="str">
        <f t="shared" si="116"/>
        <v>copper  (52E )</v>
      </c>
      <c r="F1216" s="1" t="s">
        <v>1768</v>
      </c>
      <c r="G1216" s="1" t="s">
        <v>1769</v>
      </c>
      <c r="H1216" s="3" t="s">
        <v>4508</v>
      </c>
      <c r="I1216" s="2">
        <v>4046304260890</v>
      </c>
      <c r="J1216" s="21">
        <v>28.9</v>
      </c>
      <c r="L1216" s="63">
        <f t="shared" si="115"/>
        <v>69.349999999999994</v>
      </c>
      <c r="M1216" t="s">
        <v>1590</v>
      </c>
      <c r="N1216" t="s">
        <v>1591</v>
      </c>
      <c r="P1216" s="16">
        <f t="shared" si="117"/>
        <v>48.544999999999995</v>
      </c>
      <c r="Q1216" s="5">
        <f t="shared" si="118"/>
        <v>0</v>
      </c>
      <c r="R1216" s="21">
        <f t="shared" si="119"/>
        <v>19.644999999999996</v>
      </c>
      <c r="S1216"/>
    </row>
    <row r="1217" spans="1:19" x14ac:dyDescent="0.25">
      <c r="A1217" t="s">
        <v>4586</v>
      </c>
      <c r="B1217" s="3" t="s">
        <v>2481</v>
      </c>
      <c r="C1217" t="s">
        <v>2482</v>
      </c>
      <c r="D1217" t="str">
        <f t="shared" si="120"/>
        <v>70% Virgin wool (organic),  30% Silk</v>
      </c>
      <c r="E1217" t="str">
        <f t="shared" si="116"/>
        <v>copper  (52E )</v>
      </c>
      <c r="F1217" s="1" t="s">
        <v>1768</v>
      </c>
      <c r="G1217" s="1" t="s">
        <v>1769</v>
      </c>
      <c r="H1217" s="3" t="s">
        <v>4509</v>
      </c>
      <c r="I1217" s="2">
        <v>4046304260906</v>
      </c>
      <c r="J1217" s="21">
        <v>29.9</v>
      </c>
      <c r="L1217" s="63">
        <f t="shared" si="115"/>
        <v>71.75</v>
      </c>
      <c r="M1217" t="s">
        <v>1590</v>
      </c>
      <c r="N1217" t="s">
        <v>1591</v>
      </c>
      <c r="P1217" s="16">
        <f t="shared" si="117"/>
        <v>50.224999999999994</v>
      </c>
      <c r="Q1217" s="5">
        <f t="shared" si="118"/>
        <v>0</v>
      </c>
      <c r="R1217" s="21">
        <f t="shared" si="119"/>
        <v>20.324999999999996</v>
      </c>
      <c r="S1217"/>
    </row>
    <row r="1218" spans="1:19" x14ac:dyDescent="0.25">
      <c r="A1218" t="s">
        <v>4586</v>
      </c>
      <c r="B1218" s="3" t="s">
        <v>2483</v>
      </c>
      <c r="C1218" t="s">
        <v>2484</v>
      </c>
      <c r="D1218" t="str">
        <f t="shared" si="120"/>
        <v>70% Virgin wool (organic),  30% Silk</v>
      </c>
      <c r="E1218" t="str">
        <f t="shared" si="116"/>
        <v>mallow  (66E )</v>
      </c>
      <c r="F1218" s="1" t="s">
        <v>1699</v>
      </c>
      <c r="G1218" s="1" t="s">
        <v>1700</v>
      </c>
      <c r="H1218" s="3" t="s">
        <v>4506</v>
      </c>
      <c r="I1218" s="2">
        <v>4046304207857</v>
      </c>
      <c r="J1218" s="21">
        <v>25.9</v>
      </c>
      <c r="L1218" s="63">
        <f t="shared" si="115"/>
        <v>62.150000000000006</v>
      </c>
      <c r="M1218" t="s">
        <v>1590</v>
      </c>
      <c r="N1218" t="s">
        <v>1591</v>
      </c>
      <c r="P1218" s="16">
        <f t="shared" si="117"/>
        <v>43.505000000000003</v>
      </c>
      <c r="Q1218" s="5">
        <f t="shared" si="118"/>
        <v>0</v>
      </c>
      <c r="R1218" s="21">
        <f t="shared" si="119"/>
        <v>17.605000000000004</v>
      </c>
      <c r="S1218"/>
    </row>
    <row r="1219" spans="1:19" x14ac:dyDescent="0.25">
      <c r="A1219" t="s">
        <v>4586</v>
      </c>
      <c r="B1219" s="3" t="s">
        <v>2485</v>
      </c>
      <c r="C1219" t="s">
        <v>2486</v>
      </c>
      <c r="D1219" t="str">
        <f t="shared" si="120"/>
        <v>70% Virgin wool (organic),  30% Silk</v>
      </c>
      <c r="E1219" t="str">
        <f t="shared" si="116"/>
        <v>mallow  (66E )</v>
      </c>
      <c r="F1219" s="1" t="s">
        <v>1699</v>
      </c>
      <c r="G1219" s="1" t="s">
        <v>1700</v>
      </c>
      <c r="H1219" s="3" t="s">
        <v>4507</v>
      </c>
      <c r="I1219" s="2">
        <v>4046304207864</v>
      </c>
      <c r="J1219" s="21">
        <v>26.9</v>
      </c>
      <c r="L1219" s="63">
        <f t="shared" si="115"/>
        <v>64.55</v>
      </c>
      <c r="M1219" t="s">
        <v>1590</v>
      </c>
      <c r="N1219" t="s">
        <v>1591</v>
      </c>
      <c r="P1219" s="16">
        <f t="shared" si="117"/>
        <v>45.184999999999995</v>
      </c>
      <c r="Q1219" s="5">
        <f t="shared" si="118"/>
        <v>0</v>
      </c>
      <c r="R1219" s="21">
        <f t="shared" si="119"/>
        <v>18.284999999999997</v>
      </c>
      <c r="S1219"/>
    </row>
    <row r="1220" spans="1:19" x14ac:dyDescent="0.25">
      <c r="A1220" t="s">
        <v>4586</v>
      </c>
      <c r="B1220" s="3" t="s">
        <v>2487</v>
      </c>
      <c r="C1220" t="s">
        <v>2488</v>
      </c>
      <c r="D1220" t="str">
        <f t="shared" si="120"/>
        <v>70% Virgin wool (organic),  30% Silk</v>
      </c>
      <c r="E1220" t="str">
        <f t="shared" si="116"/>
        <v>mallow  (66E )</v>
      </c>
      <c r="F1220" s="1" t="s">
        <v>1699</v>
      </c>
      <c r="G1220" s="1" t="s">
        <v>1700</v>
      </c>
      <c r="H1220" s="3" t="s">
        <v>4508</v>
      </c>
      <c r="I1220" s="2">
        <v>4046304207871</v>
      </c>
      <c r="J1220" s="21">
        <v>28.9</v>
      </c>
      <c r="L1220" s="63">
        <f t="shared" si="115"/>
        <v>69.349999999999994</v>
      </c>
      <c r="M1220" t="s">
        <v>1590</v>
      </c>
      <c r="N1220" t="s">
        <v>1591</v>
      </c>
      <c r="P1220" s="16">
        <f t="shared" si="117"/>
        <v>48.544999999999995</v>
      </c>
      <c r="Q1220" s="5">
        <f t="shared" si="118"/>
        <v>0</v>
      </c>
      <c r="R1220" s="21">
        <f t="shared" si="119"/>
        <v>19.644999999999996</v>
      </c>
      <c r="S1220"/>
    </row>
    <row r="1221" spans="1:19" x14ac:dyDescent="0.25">
      <c r="A1221" t="s">
        <v>4586</v>
      </c>
      <c r="B1221" s="3" t="s">
        <v>2489</v>
      </c>
      <c r="C1221" t="s">
        <v>2490</v>
      </c>
      <c r="D1221" t="str">
        <f t="shared" si="120"/>
        <v>70% Virgin wool (organic),  30% Silk</v>
      </c>
      <c r="E1221" t="str">
        <f t="shared" si="116"/>
        <v>mallow  (66E )</v>
      </c>
      <c r="F1221" s="1" t="s">
        <v>1699</v>
      </c>
      <c r="G1221" s="1" t="s">
        <v>1700</v>
      </c>
      <c r="H1221" s="3" t="s">
        <v>4509</v>
      </c>
      <c r="I1221" s="2">
        <v>4046304207888</v>
      </c>
      <c r="J1221" s="21">
        <v>29.9</v>
      </c>
      <c r="L1221" s="63">
        <f t="shared" ref="L1221:L1284" si="121">ROUND((J1221*2.4)/50,3)*50</f>
        <v>71.75</v>
      </c>
      <c r="M1221" t="s">
        <v>1590</v>
      </c>
      <c r="N1221" t="s">
        <v>1591</v>
      </c>
      <c r="P1221" s="16">
        <f t="shared" si="117"/>
        <v>50.224999999999994</v>
      </c>
      <c r="Q1221" s="5">
        <f t="shared" si="118"/>
        <v>0</v>
      </c>
      <c r="R1221" s="21">
        <f t="shared" si="119"/>
        <v>20.324999999999996</v>
      </c>
      <c r="S1221"/>
    </row>
    <row r="1222" spans="1:19" x14ac:dyDescent="0.25">
      <c r="A1222" t="s">
        <v>4586</v>
      </c>
      <c r="B1222" s="3" t="s">
        <v>2491</v>
      </c>
      <c r="C1222" t="s">
        <v>2492</v>
      </c>
      <c r="D1222" t="str">
        <f t="shared" si="120"/>
        <v>70% Virgin wool (organic),  30% Silk</v>
      </c>
      <c r="E1222" t="str">
        <f t="shared" ref="E1222:E1285" si="122">G1222&amp;" "&amp;" (" &amp;F1222&amp;" )"</f>
        <v>walnut  (75 )</v>
      </c>
      <c r="F1222" s="1">
        <v>75</v>
      </c>
      <c r="G1222" s="1" t="s">
        <v>1709</v>
      </c>
      <c r="H1222" s="3" t="s">
        <v>4506</v>
      </c>
      <c r="I1222" s="2">
        <v>4046304157558</v>
      </c>
      <c r="J1222" s="21">
        <v>25.9</v>
      </c>
      <c r="L1222" s="63">
        <f t="shared" si="121"/>
        <v>62.150000000000006</v>
      </c>
      <c r="M1222" t="s">
        <v>1590</v>
      </c>
      <c r="N1222" t="s">
        <v>1591</v>
      </c>
      <c r="P1222" s="16">
        <f t="shared" ref="P1222:P1285" si="123">L1222*(1-$P$4)</f>
        <v>43.505000000000003</v>
      </c>
      <c r="Q1222" s="5">
        <f t="shared" ref="Q1222:Q1285" si="124">K1222*P1222</f>
        <v>0</v>
      </c>
      <c r="R1222" s="21">
        <f t="shared" ref="R1222:R1285" si="125">P1222-J1222</f>
        <v>17.605000000000004</v>
      </c>
      <c r="S1222"/>
    </row>
    <row r="1223" spans="1:19" x14ac:dyDescent="0.25">
      <c r="A1223" t="s">
        <v>4586</v>
      </c>
      <c r="B1223" s="3" t="s">
        <v>2493</v>
      </c>
      <c r="C1223" t="s">
        <v>2494</v>
      </c>
      <c r="D1223" t="str">
        <f t="shared" si="120"/>
        <v>70% Virgin wool (organic),  30% Silk</v>
      </c>
      <c r="E1223" t="str">
        <f t="shared" si="122"/>
        <v>walnut  (75 )</v>
      </c>
      <c r="F1223" s="1">
        <v>75</v>
      </c>
      <c r="G1223" s="1" t="s">
        <v>1709</v>
      </c>
      <c r="H1223" s="3" t="s">
        <v>4507</v>
      </c>
      <c r="I1223" s="2">
        <v>4046304157565</v>
      </c>
      <c r="J1223" s="21">
        <v>26.9</v>
      </c>
      <c r="L1223" s="63">
        <f t="shared" si="121"/>
        <v>64.55</v>
      </c>
      <c r="M1223" t="s">
        <v>1590</v>
      </c>
      <c r="N1223" t="s">
        <v>1591</v>
      </c>
      <c r="P1223" s="16">
        <f t="shared" si="123"/>
        <v>45.184999999999995</v>
      </c>
      <c r="Q1223" s="5">
        <f t="shared" si="124"/>
        <v>0</v>
      </c>
      <c r="R1223" s="21">
        <f t="shared" si="125"/>
        <v>18.284999999999997</v>
      </c>
      <c r="S1223"/>
    </row>
    <row r="1224" spans="1:19" x14ac:dyDescent="0.25">
      <c r="A1224" t="s">
        <v>4586</v>
      </c>
      <c r="B1224" s="3" t="s">
        <v>2495</v>
      </c>
      <c r="C1224" t="s">
        <v>2496</v>
      </c>
      <c r="D1224" t="str">
        <f t="shared" si="120"/>
        <v>70% Virgin wool (organic),  30% Silk</v>
      </c>
      <c r="E1224" t="str">
        <f t="shared" si="122"/>
        <v>walnut  (75 )</v>
      </c>
      <c r="F1224" s="1">
        <v>75</v>
      </c>
      <c r="G1224" s="1" t="s">
        <v>1709</v>
      </c>
      <c r="H1224" s="3" t="s">
        <v>4508</v>
      </c>
      <c r="I1224" s="2">
        <v>4046304157572</v>
      </c>
      <c r="J1224" s="21">
        <v>28.9</v>
      </c>
      <c r="L1224" s="63">
        <f t="shared" si="121"/>
        <v>69.349999999999994</v>
      </c>
      <c r="M1224" t="s">
        <v>1590</v>
      </c>
      <c r="N1224" t="s">
        <v>1591</v>
      </c>
      <c r="P1224" s="16">
        <f t="shared" si="123"/>
        <v>48.544999999999995</v>
      </c>
      <c r="Q1224" s="5">
        <f t="shared" si="124"/>
        <v>0</v>
      </c>
      <c r="R1224" s="21">
        <f t="shared" si="125"/>
        <v>19.644999999999996</v>
      </c>
      <c r="S1224"/>
    </row>
    <row r="1225" spans="1:19" x14ac:dyDescent="0.25">
      <c r="A1225" t="s">
        <v>4586</v>
      </c>
      <c r="B1225" s="3" t="s">
        <v>2497</v>
      </c>
      <c r="C1225" t="s">
        <v>2498</v>
      </c>
      <c r="D1225" t="str">
        <f t="shared" si="120"/>
        <v>70% Virgin wool (organic),  30% Silk</v>
      </c>
      <c r="E1225" t="str">
        <f t="shared" si="122"/>
        <v>walnut  (75 )</v>
      </c>
      <c r="F1225" s="1">
        <v>75</v>
      </c>
      <c r="G1225" s="1" t="s">
        <v>1709</v>
      </c>
      <c r="H1225" s="3" t="s">
        <v>4509</v>
      </c>
      <c r="I1225" s="2">
        <v>4046304157589</v>
      </c>
      <c r="J1225" s="21">
        <v>29.9</v>
      </c>
      <c r="L1225" s="63">
        <f t="shared" si="121"/>
        <v>71.75</v>
      </c>
      <c r="M1225" t="s">
        <v>1590</v>
      </c>
      <c r="N1225" t="s">
        <v>1591</v>
      </c>
      <c r="P1225" s="16">
        <f t="shared" si="123"/>
        <v>50.224999999999994</v>
      </c>
      <c r="Q1225" s="5">
        <f t="shared" si="124"/>
        <v>0</v>
      </c>
      <c r="R1225" s="21">
        <f t="shared" si="125"/>
        <v>20.324999999999996</v>
      </c>
      <c r="S1225"/>
    </row>
    <row r="1226" spans="1:19" x14ac:dyDescent="0.25">
      <c r="A1226" t="s">
        <v>4588</v>
      </c>
      <c r="B1226" s="3" t="s">
        <v>2499</v>
      </c>
      <c r="C1226" t="s">
        <v>2500</v>
      </c>
      <c r="D1226" t="str">
        <f t="shared" si="120"/>
        <v>70% Virgin wool (organic),  30% Silk</v>
      </c>
      <c r="E1226" t="str">
        <f t="shared" si="122"/>
        <v>walnut  (75 )</v>
      </c>
      <c r="F1226" s="1">
        <v>75</v>
      </c>
      <c r="G1226" s="1" t="s">
        <v>1709</v>
      </c>
      <c r="H1226" s="3" t="s">
        <v>4517</v>
      </c>
      <c r="I1226" s="2">
        <v>4046304162354</v>
      </c>
      <c r="J1226" s="21">
        <v>18.55</v>
      </c>
      <c r="L1226" s="63">
        <f t="shared" si="121"/>
        <v>44.5</v>
      </c>
      <c r="M1226" t="s">
        <v>1590</v>
      </c>
      <c r="N1226" t="s">
        <v>1591</v>
      </c>
      <c r="P1226" s="16">
        <f t="shared" si="123"/>
        <v>31.15</v>
      </c>
      <c r="Q1226" s="5">
        <f t="shared" si="124"/>
        <v>0</v>
      </c>
      <c r="R1226" s="21">
        <f t="shared" si="125"/>
        <v>12.599999999999998</v>
      </c>
      <c r="S1226"/>
    </row>
    <row r="1227" spans="1:19" x14ac:dyDescent="0.25">
      <c r="A1227" t="s">
        <v>4588</v>
      </c>
      <c r="B1227" s="3" t="s">
        <v>2501</v>
      </c>
      <c r="C1227" t="s">
        <v>2502</v>
      </c>
      <c r="D1227" t="str">
        <f t="shared" si="120"/>
        <v>70% Virgin wool (organic),  30% Silk</v>
      </c>
      <c r="E1227" t="str">
        <f t="shared" si="122"/>
        <v>walnut  (75 )</v>
      </c>
      <c r="F1227" s="1">
        <v>75</v>
      </c>
      <c r="G1227" s="1" t="s">
        <v>1709</v>
      </c>
      <c r="H1227" s="3" t="s">
        <v>4513</v>
      </c>
      <c r="I1227" s="2">
        <v>4046304162316</v>
      </c>
      <c r="J1227" s="21">
        <v>14.75</v>
      </c>
      <c r="L1227" s="63">
        <f t="shared" si="121"/>
        <v>35.4</v>
      </c>
      <c r="M1227" t="s">
        <v>1590</v>
      </c>
      <c r="N1227" t="s">
        <v>1591</v>
      </c>
      <c r="P1227" s="16">
        <f t="shared" si="123"/>
        <v>24.779999999999998</v>
      </c>
      <c r="Q1227" s="5">
        <f t="shared" si="124"/>
        <v>0</v>
      </c>
      <c r="R1227" s="21">
        <f t="shared" si="125"/>
        <v>10.029999999999998</v>
      </c>
      <c r="S1227"/>
    </row>
    <row r="1228" spans="1:19" x14ac:dyDescent="0.25">
      <c r="A1228" t="s">
        <v>4588</v>
      </c>
      <c r="B1228" s="3" t="s">
        <v>2503</v>
      </c>
      <c r="C1228" t="s">
        <v>2504</v>
      </c>
      <c r="D1228" t="str">
        <f t="shared" si="120"/>
        <v>70% Virgin wool (organic),  30% Silk</v>
      </c>
      <c r="E1228" t="str">
        <f t="shared" si="122"/>
        <v>walnut  (75 )</v>
      </c>
      <c r="F1228" s="1">
        <v>75</v>
      </c>
      <c r="G1228" s="1" t="s">
        <v>1709</v>
      </c>
      <c r="H1228" s="3" t="s">
        <v>4514</v>
      </c>
      <c r="I1228" s="2">
        <v>4046304162323</v>
      </c>
      <c r="J1228" s="21">
        <v>15.45</v>
      </c>
      <c r="L1228" s="63">
        <f t="shared" si="121"/>
        <v>37.1</v>
      </c>
      <c r="M1228" t="s">
        <v>1590</v>
      </c>
      <c r="N1228" t="s">
        <v>1591</v>
      </c>
      <c r="P1228" s="16">
        <f t="shared" si="123"/>
        <v>25.97</v>
      </c>
      <c r="Q1228" s="5">
        <f t="shared" si="124"/>
        <v>0</v>
      </c>
      <c r="R1228" s="21">
        <f t="shared" si="125"/>
        <v>10.52</v>
      </c>
      <c r="S1228"/>
    </row>
    <row r="1229" spans="1:19" x14ac:dyDescent="0.25">
      <c r="A1229" t="s">
        <v>4588</v>
      </c>
      <c r="B1229" s="3" t="s">
        <v>2505</v>
      </c>
      <c r="C1229" t="s">
        <v>2506</v>
      </c>
      <c r="D1229" t="str">
        <f t="shared" si="120"/>
        <v>70% Virgin wool (organic),  30% Silk</v>
      </c>
      <c r="E1229" t="str">
        <f t="shared" si="122"/>
        <v>walnut  (75 )</v>
      </c>
      <c r="F1229" s="1">
        <v>75</v>
      </c>
      <c r="G1229" s="1" t="s">
        <v>1709</v>
      </c>
      <c r="H1229" s="3" t="s">
        <v>4515</v>
      </c>
      <c r="I1229" s="2">
        <v>4046304162330</v>
      </c>
      <c r="J1229" s="21">
        <v>17.149999999999999</v>
      </c>
      <c r="L1229" s="63">
        <f t="shared" si="121"/>
        <v>41.15</v>
      </c>
      <c r="M1229" t="s">
        <v>1590</v>
      </c>
      <c r="N1229" t="s">
        <v>1591</v>
      </c>
      <c r="P1229" s="16">
        <f t="shared" si="123"/>
        <v>28.804999999999996</v>
      </c>
      <c r="Q1229" s="5">
        <f t="shared" si="124"/>
        <v>0</v>
      </c>
      <c r="R1229" s="21">
        <f t="shared" si="125"/>
        <v>11.654999999999998</v>
      </c>
      <c r="S1229"/>
    </row>
    <row r="1230" spans="1:19" x14ac:dyDescent="0.25">
      <c r="A1230" t="s">
        <v>4588</v>
      </c>
      <c r="B1230" s="3" t="s">
        <v>2507</v>
      </c>
      <c r="C1230" t="s">
        <v>2508</v>
      </c>
      <c r="D1230" t="str">
        <f t="shared" si="120"/>
        <v>70% Virgin wool (organic),  30% Silk</v>
      </c>
      <c r="E1230" t="str">
        <f t="shared" si="122"/>
        <v>walnut  (75 )</v>
      </c>
      <c r="F1230" s="1">
        <v>75</v>
      </c>
      <c r="G1230" s="1" t="s">
        <v>1709</v>
      </c>
      <c r="H1230" s="3" t="s">
        <v>4516</v>
      </c>
      <c r="I1230" s="2">
        <v>4046304162347</v>
      </c>
      <c r="J1230" s="21">
        <v>17.850000000000001</v>
      </c>
      <c r="L1230" s="63">
        <f t="shared" si="121"/>
        <v>42.85</v>
      </c>
      <c r="M1230" t="s">
        <v>1590</v>
      </c>
      <c r="N1230" t="s">
        <v>1591</v>
      </c>
      <c r="P1230" s="16">
        <f t="shared" si="123"/>
        <v>29.994999999999997</v>
      </c>
      <c r="Q1230" s="5">
        <f t="shared" si="124"/>
        <v>0</v>
      </c>
      <c r="R1230" s="21">
        <f t="shared" si="125"/>
        <v>12.144999999999996</v>
      </c>
      <c r="S1230"/>
    </row>
    <row r="1231" spans="1:19" x14ac:dyDescent="0.25">
      <c r="A1231" t="s">
        <v>4589</v>
      </c>
      <c r="B1231" s="3" t="s">
        <v>2509</v>
      </c>
      <c r="C1231" t="s">
        <v>2510</v>
      </c>
      <c r="D1231" t="str">
        <f t="shared" si="120"/>
        <v>70% Virgin wool (organic),  30% Silk</v>
      </c>
      <c r="E1231" t="str">
        <f t="shared" si="122"/>
        <v>saffron  (18E )</v>
      </c>
      <c r="F1231" s="1" t="s">
        <v>2511</v>
      </c>
      <c r="G1231" s="1" t="s">
        <v>2512</v>
      </c>
      <c r="H1231" s="3">
        <v>104</v>
      </c>
      <c r="I1231" s="2">
        <v>4046304271698</v>
      </c>
      <c r="J1231" s="21">
        <v>22.45</v>
      </c>
      <c r="L1231" s="63">
        <f t="shared" si="121"/>
        <v>53.900000000000006</v>
      </c>
      <c r="M1231" t="s">
        <v>1590</v>
      </c>
      <c r="N1231" t="s">
        <v>1591</v>
      </c>
      <c r="P1231" s="16">
        <f t="shared" si="123"/>
        <v>37.730000000000004</v>
      </c>
      <c r="Q1231" s="5">
        <f t="shared" si="124"/>
        <v>0</v>
      </c>
      <c r="R1231" s="21">
        <f t="shared" si="125"/>
        <v>15.280000000000005</v>
      </c>
      <c r="S1231"/>
    </row>
    <row r="1232" spans="1:19" x14ac:dyDescent="0.25">
      <c r="A1232" t="s">
        <v>4589</v>
      </c>
      <c r="B1232" s="3" t="s">
        <v>2513</v>
      </c>
      <c r="C1232" t="s">
        <v>2514</v>
      </c>
      <c r="D1232" t="str">
        <f t="shared" si="120"/>
        <v>70% Virgin wool (organic),  30% Silk</v>
      </c>
      <c r="E1232" t="str">
        <f t="shared" si="122"/>
        <v>saffron  (18E )</v>
      </c>
      <c r="F1232" s="1" t="s">
        <v>2511</v>
      </c>
      <c r="G1232" s="1" t="s">
        <v>2512</v>
      </c>
      <c r="H1232" s="3">
        <v>116</v>
      </c>
      <c r="I1232" s="2">
        <v>4046304271704</v>
      </c>
      <c r="J1232" s="21">
        <v>23.95</v>
      </c>
      <c r="L1232" s="63">
        <f t="shared" si="121"/>
        <v>57.499999999999993</v>
      </c>
      <c r="M1232" t="s">
        <v>1590</v>
      </c>
      <c r="N1232" t="s">
        <v>1591</v>
      </c>
      <c r="P1232" s="16">
        <f t="shared" si="123"/>
        <v>40.249999999999993</v>
      </c>
      <c r="Q1232" s="5">
        <f t="shared" si="124"/>
        <v>0</v>
      </c>
      <c r="R1232" s="21">
        <f t="shared" si="125"/>
        <v>16.299999999999994</v>
      </c>
      <c r="S1232"/>
    </row>
    <row r="1233" spans="1:19" x14ac:dyDescent="0.25">
      <c r="A1233" t="s">
        <v>4589</v>
      </c>
      <c r="B1233" s="3" t="s">
        <v>2515</v>
      </c>
      <c r="C1233" t="s">
        <v>2516</v>
      </c>
      <c r="D1233" t="str">
        <f t="shared" si="120"/>
        <v>70% Virgin wool (organic),  30% Silk</v>
      </c>
      <c r="E1233" t="str">
        <f t="shared" si="122"/>
        <v>saffron  (18E )</v>
      </c>
      <c r="F1233" s="1" t="s">
        <v>2511</v>
      </c>
      <c r="G1233" s="1" t="s">
        <v>2512</v>
      </c>
      <c r="H1233" s="3">
        <v>128</v>
      </c>
      <c r="I1233" s="2">
        <v>4046304271711</v>
      </c>
      <c r="J1233" s="21">
        <v>25.45</v>
      </c>
      <c r="L1233" s="63">
        <f t="shared" si="121"/>
        <v>61.1</v>
      </c>
      <c r="M1233" t="s">
        <v>1590</v>
      </c>
      <c r="N1233" t="s">
        <v>1591</v>
      </c>
      <c r="P1233" s="16">
        <f t="shared" si="123"/>
        <v>42.769999999999996</v>
      </c>
      <c r="Q1233" s="5">
        <f t="shared" si="124"/>
        <v>0</v>
      </c>
      <c r="R1233" s="21">
        <f t="shared" si="125"/>
        <v>17.319999999999997</v>
      </c>
      <c r="S1233"/>
    </row>
    <row r="1234" spans="1:19" x14ac:dyDescent="0.25">
      <c r="A1234" t="s">
        <v>4589</v>
      </c>
      <c r="B1234" s="3" t="s">
        <v>2517</v>
      </c>
      <c r="C1234" t="s">
        <v>2518</v>
      </c>
      <c r="D1234" t="str">
        <f t="shared" si="120"/>
        <v>70% Virgin wool (organic),  30% Silk</v>
      </c>
      <c r="E1234" t="str">
        <f t="shared" si="122"/>
        <v>saffron  (18E )</v>
      </c>
      <c r="F1234" s="1" t="s">
        <v>2511</v>
      </c>
      <c r="G1234" s="1" t="s">
        <v>2512</v>
      </c>
      <c r="H1234" s="3">
        <v>140</v>
      </c>
      <c r="I1234" s="2">
        <v>4046304271728</v>
      </c>
      <c r="J1234" s="21">
        <v>27.45</v>
      </c>
      <c r="L1234" s="63">
        <f t="shared" si="121"/>
        <v>65.900000000000006</v>
      </c>
      <c r="M1234" t="s">
        <v>1590</v>
      </c>
      <c r="N1234" t="s">
        <v>1591</v>
      </c>
      <c r="P1234" s="16">
        <f t="shared" si="123"/>
        <v>46.13</v>
      </c>
      <c r="Q1234" s="5">
        <f t="shared" si="124"/>
        <v>0</v>
      </c>
      <c r="R1234" s="21">
        <f t="shared" si="125"/>
        <v>18.680000000000003</v>
      </c>
      <c r="S1234"/>
    </row>
    <row r="1235" spans="1:19" x14ac:dyDescent="0.25">
      <c r="A1235" t="s">
        <v>4589</v>
      </c>
      <c r="B1235" s="3" t="s">
        <v>2519</v>
      </c>
      <c r="C1235" t="s">
        <v>2520</v>
      </c>
      <c r="D1235" t="str">
        <f t="shared" si="120"/>
        <v>70% Virgin wool (organic),  30% Silk</v>
      </c>
      <c r="E1235" t="str">
        <f t="shared" si="122"/>
        <v>saffron  (18E )</v>
      </c>
      <c r="F1235" s="1" t="s">
        <v>2511</v>
      </c>
      <c r="G1235" s="1" t="s">
        <v>2512</v>
      </c>
      <c r="H1235" s="3">
        <v>152</v>
      </c>
      <c r="I1235" s="2">
        <v>4046304271735</v>
      </c>
      <c r="J1235" s="21">
        <v>30.45</v>
      </c>
      <c r="L1235" s="63">
        <f t="shared" si="121"/>
        <v>73.099999999999994</v>
      </c>
      <c r="M1235" t="s">
        <v>1590</v>
      </c>
      <c r="N1235" t="s">
        <v>1591</v>
      </c>
      <c r="P1235" s="16">
        <f t="shared" si="123"/>
        <v>51.169999999999995</v>
      </c>
      <c r="Q1235" s="5">
        <f t="shared" si="124"/>
        <v>0</v>
      </c>
      <c r="R1235" s="21">
        <f t="shared" si="125"/>
        <v>20.719999999999995</v>
      </c>
      <c r="S1235"/>
    </row>
    <row r="1236" spans="1:19" x14ac:dyDescent="0.25">
      <c r="A1236" t="s">
        <v>4589</v>
      </c>
      <c r="B1236" s="3" t="s">
        <v>2521</v>
      </c>
      <c r="C1236" t="s">
        <v>2522</v>
      </c>
      <c r="D1236" t="str">
        <f t="shared" si="120"/>
        <v>70% Virgin wool (organic),  30% Silk</v>
      </c>
      <c r="E1236" t="str">
        <f t="shared" si="122"/>
        <v>saffron  (18E )</v>
      </c>
      <c r="F1236" s="1" t="s">
        <v>2511</v>
      </c>
      <c r="G1236" s="1" t="s">
        <v>2512</v>
      </c>
      <c r="H1236" s="3">
        <v>92</v>
      </c>
      <c r="I1236" s="2">
        <v>4046304271681</v>
      </c>
      <c r="J1236" s="21">
        <v>20.95</v>
      </c>
      <c r="L1236" s="63">
        <f t="shared" si="121"/>
        <v>50.3</v>
      </c>
      <c r="M1236" t="s">
        <v>1590</v>
      </c>
      <c r="N1236" t="s">
        <v>1591</v>
      </c>
      <c r="P1236" s="16">
        <f t="shared" si="123"/>
        <v>35.209999999999994</v>
      </c>
      <c r="Q1236" s="5">
        <f t="shared" si="124"/>
        <v>0</v>
      </c>
      <c r="R1236" s="21">
        <f t="shared" si="125"/>
        <v>14.259999999999994</v>
      </c>
      <c r="S1236"/>
    </row>
    <row r="1237" spans="1:19" x14ac:dyDescent="0.25">
      <c r="A1237" t="s">
        <v>4589</v>
      </c>
      <c r="B1237" s="3" t="s">
        <v>2523</v>
      </c>
      <c r="C1237" t="s">
        <v>2524</v>
      </c>
      <c r="D1237" t="str">
        <f t="shared" si="120"/>
        <v>70% Virgin wool (organic),  30% Silk</v>
      </c>
      <c r="E1237" t="str">
        <f t="shared" si="122"/>
        <v>navy-blue  (33 )</v>
      </c>
      <c r="F1237" s="1">
        <v>33</v>
      </c>
      <c r="G1237" s="1" t="s">
        <v>1662</v>
      </c>
      <c r="H1237" s="3">
        <v>104</v>
      </c>
      <c r="I1237" s="2">
        <v>4046304227886</v>
      </c>
      <c r="J1237" s="21">
        <v>22.45</v>
      </c>
      <c r="L1237" s="63">
        <f t="shared" si="121"/>
        <v>53.900000000000006</v>
      </c>
      <c r="M1237" t="s">
        <v>1590</v>
      </c>
      <c r="N1237" t="s">
        <v>1591</v>
      </c>
      <c r="P1237" s="16">
        <f t="shared" si="123"/>
        <v>37.730000000000004</v>
      </c>
      <c r="Q1237" s="5">
        <f t="shared" si="124"/>
        <v>0</v>
      </c>
      <c r="R1237" s="21">
        <f t="shared" si="125"/>
        <v>15.280000000000005</v>
      </c>
      <c r="S1237"/>
    </row>
    <row r="1238" spans="1:19" x14ac:dyDescent="0.25">
      <c r="A1238" t="s">
        <v>4589</v>
      </c>
      <c r="B1238" s="3" t="s">
        <v>2525</v>
      </c>
      <c r="C1238" t="s">
        <v>2526</v>
      </c>
      <c r="D1238" t="str">
        <f t="shared" si="120"/>
        <v>70% Virgin wool (organic),  30% Silk</v>
      </c>
      <c r="E1238" t="str">
        <f t="shared" si="122"/>
        <v>navy-blue  (33 )</v>
      </c>
      <c r="F1238" s="1">
        <v>33</v>
      </c>
      <c r="G1238" s="1" t="s">
        <v>1662</v>
      </c>
      <c r="H1238" s="3">
        <v>116</v>
      </c>
      <c r="I1238" s="2">
        <v>4046304227893</v>
      </c>
      <c r="J1238" s="21">
        <v>23.95</v>
      </c>
      <c r="L1238" s="63">
        <f t="shared" si="121"/>
        <v>57.499999999999993</v>
      </c>
      <c r="M1238" t="s">
        <v>1590</v>
      </c>
      <c r="N1238" t="s">
        <v>1591</v>
      </c>
      <c r="P1238" s="16">
        <f t="shared" si="123"/>
        <v>40.249999999999993</v>
      </c>
      <c r="Q1238" s="5">
        <f t="shared" si="124"/>
        <v>0</v>
      </c>
      <c r="R1238" s="21">
        <f t="shared" si="125"/>
        <v>16.299999999999994</v>
      </c>
      <c r="S1238"/>
    </row>
    <row r="1239" spans="1:19" x14ac:dyDescent="0.25">
      <c r="A1239" t="s">
        <v>4589</v>
      </c>
      <c r="B1239" s="3" t="s">
        <v>2527</v>
      </c>
      <c r="C1239" t="s">
        <v>2528</v>
      </c>
      <c r="D1239" t="str">
        <f t="shared" si="120"/>
        <v>70% Virgin wool (organic),  30% Silk</v>
      </c>
      <c r="E1239" t="str">
        <f t="shared" si="122"/>
        <v>navy-blue  (33 )</v>
      </c>
      <c r="F1239" s="1">
        <v>33</v>
      </c>
      <c r="G1239" s="1" t="s">
        <v>1662</v>
      </c>
      <c r="H1239" s="3">
        <v>128</v>
      </c>
      <c r="I1239" s="2">
        <v>4046304227909</v>
      </c>
      <c r="J1239" s="21">
        <v>25.45</v>
      </c>
      <c r="L1239" s="63">
        <f t="shared" si="121"/>
        <v>61.1</v>
      </c>
      <c r="M1239" t="s">
        <v>1590</v>
      </c>
      <c r="N1239" t="s">
        <v>1591</v>
      </c>
      <c r="P1239" s="16">
        <f t="shared" si="123"/>
        <v>42.769999999999996</v>
      </c>
      <c r="Q1239" s="5">
        <f t="shared" si="124"/>
        <v>0</v>
      </c>
      <c r="R1239" s="21">
        <f t="shared" si="125"/>
        <v>17.319999999999997</v>
      </c>
      <c r="S1239"/>
    </row>
    <row r="1240" spans="1:19" x14ac:dyDescent="0.25">
      <c r="A1240" t="s">
        <v>4589</v>
      </c>
      <c r="B1240" s="3" t="s">
        <v>2529</v>
      </c>
      <c r="C1240" t="s">
        <v>2530</v>
      </c>
      <c r="D1240" t="str">
        <f t="shared" si="120"/>
        <v>70% Virgin wool (organic),  30% Silk</v>
      </c>
      <c r="E1240" t="str">
        <f t="shared" si="122"/>
        <v>navy-blue  (33 )</v>
      </c>
      <c r="F1240" s="1">
        <v>33</v>
      </c>
      <c r="G1240" s="1" t="s">
        <v>1662</v>
      </c>
      <c r="H1240" s="3">
        <v>140</v>
      </c>
      <c r="I1240" s="2">
        <v>4046304227916</v>
      </c>
      <c r="J1240" s="21">
        <v>27.45</v>
      </c>
      <c r="L1240" s="63">
        <f t="shared" si="121"/>
        <v>65.900000000000006</v>
      </c>
      <c r="M1240" t="s">
        <v>1590</v>
      </c>
      <c r="N1240" t="s">
        <v>1591</v>
      </c>
      <c r="P1240" s="16">
        <f t="shared" si="123"/>
        <v>46.13</v>
      </c>
      <c r="Q1240" s="5">
        <f t="shared" si="124"/>
        <v>0</v>
      </c>
      <c r="R1240" s="21">
        <f t="shared" si="125"/>
        <v>18.680000000000003</v>
      </c>
      <c r="S1240"/>
    </row>
    <row r="1241" spans="1:19" x14ac:dyDescent="0.25">
      <c r="A1241" t="s">
        <v>4589</v>
      </c>
      <c r="B1241" s="3" t="s">
        <v>2531</v>
      </c>
      <c r="C1241" t="s">
        <v>2532</v>
      </c>
      <c r="D1241" t="str">
        <f t="shared" si="120"/>
        <v>70% Virgin wool (organic),  30% Silk</v>
      </c>
      <c r="E1241" t="str">
        <f t="shared" si="122"/>
        <v>navy-blue  (33 )</v>
      </c>
      <c r="F1241" s="1">
        <v>33</v>
      </c>
      <c r="G1241" s="1" t="s">
        <v>1662</v>
      </c>
      <c r="H1241" s="3">
        <v>152</v>
      </c>
      <c r="I1241" s="2">
        <v>4046304227923</v>
      </c>
      <c r="J1241" s="21">
        <v>30.45</v>
      </c>
      <c r="L1241" s="63">
        <f t="shared" si="121"/>
        <v>73.099999999999994</v>
      </c>
      <c r="M1241" t="s">
        <v>1590</v>
      </c>
      <c r="N1241" t="s">
        <v>1591</v>
      </c>
      <c r="P1241" s="16">
        <f t="shared" si="123"/>
        <v>51.169999999999995</v>
      </c>
      <c r="Q1241" s="5">
        <f t="shared" si="124"/>
        <v>0</v>
      </c>
      <c r="R1241" s="21">
        <f t="shared" si="125"/>
        <v>20.719999999999995</v>
      </c>
      <c r="S1241"/>
    </row>
    <row r="1242" spans="1:19" x14ac:dyDescent="0.25">
      <c r="A1242" t="s">
        <v>4589</v>
      </c>
      <c r="B1242" s="3" t="s">
        <v>2533</v>
      </c>
      <c r="C1242" t="s">
        <v>2534</v>
      </c>
      <c r="D1242" t="str">
        <f t="shared" si="120"/>
        <v>70% Virgin wool (organic),  30% Silk</v>
      </c>
      <c r="E1242" t="str">
        <f t="shared" si="122"/>
        <v>navy-blue  (33 )</v>
      </c>
      <c r="F1242" s="1">
        <v>33</v>
      </c>
      <c r="G1242" s="1" t="s">
        <v>1662</v>
      </c>
      <c r="H1242" s="3">
        <v>92</v>
      </c>
      <c r="I1242" s="2">
        <v>4046304227879</v>
      </c>
      <c r="J1242" s="21">
        <v>20.95</v>
      </c>
      <c r="L1242" s="63">
        <f t="shared" si="121"/>
        <v>50.3</v>
      </c>
      <c r="M1242" t="s">
        <v>1590</v>
      </c>
      <c r="N1242" t="s">
        <v>1591</v>
      </c>
      <c r="P1242" s="16">
        <f t="shared" si="123"/>
        <v>35.209999999999994</v>
      </c>
      <c r="Q1242" s="5">
        <f t="shared" si="124"/>
        <v>0</v>
      </c>
      <c r="R1242" s="21">
        <f t="shared" si="125"/>
        <v>14.259999999999994</v>
      </c>
      <c r="S1242"/>
    </row>
    <row r="1243" spans="1:19" x14ac:dyDescent="0.25">
      <c r="A1243" t="s">
        <v>4589</v>
      </c>
      <c r="B1243" s="3" t="s">
        <v>2535</v>
      </c>
      <c r="C1243" t="s">
        <v>2536</v>
      </c>
      <c r="D1243" t="str">
        <f t="shared" si="120"/>
        <v>70% Virgin wool (organic),  30% Silk</v>
      </c>
      <c r="E1243" t="str">
        <f t="shared" si="122"/>
        <v>copper  (52E )</v>
      </c>
      <c r="F1243" s="1" t="s">
        <v>1768</v>
      </c>
      <c r="G1243" s="1" t="s">
        <v>1769</v>
      </c>
      <c r="H1243" s="3">
        <v>104</v>
      </c>
      <c r="I1243" s="2">
        <v>4046304271759</v>
      </c>
      <c r="J1243" s="21">
        <v>22.45</v>
      </c>
      <c r="L1243" s="63">
        <f t="shared" si="121"/>
        <v>53.900000000000006</v>
      </c>
      <c r="M1243" t="s">
        <v>1590</v>
      </c>
      <c r="N1243" t="s">
        <v>1591</v>
      </c>
      <c r="P1243" s="16">
        <f t="shared" si="123"/>
        <v>37.730000000000004</v>
      </c>
      <c r="Q1243" s="5">
        <f t="shared" si="124"/>
        <v>0</v>
      </c>
      <c r="R1243" s="21">
        <f t="shared" si="125"/>
        <v>15.280000000000005</v>
      </c>
      <c r="S1243"/>
    </row>
    <row r="1244" spans="1:19" x14ac:dyDescent="0.25">
      <c r="A1244" t="s">
        <v>4589</v>
      </c>
      <c r="B1244" s="3" t="s">
        <v>2537</v>
      </c>
      <c r="C1244" t="s">
        <v>2538</v>
      </c>
      <c r="D1244" t="str">
        <f t="shared" si="120"/>
        <v>70% Virgin wool (organic),  30% Silk</v>
      </c>
      <c r="E1244" t="str">
        <f t="shared" si="122"/>
        <v>copper  (52E )</v>
      </c>
      <c r="F1244" s="1" t="s">
        <v>1768</v>
      </c>
      <c r="G1244" s="1" t="s">
        <v>1769</v>
      </c>
      <c r="H1244" s="3">
        <v>116</v>
      </c>
      <c r="I1244" s="2">
        <v>4046304271766</v>
      </c>
      <c r="J1244" s="21">
        <v>23.95</v>
      </c>
      <c r="L1244" s="63">
        <f t="shared" si="121"/>
        <v>57.499999999999993</v>
      </c>
      <c r="M1244" t="s">
        <v>1590</v>
      </c>
      <c r="N1244" t="s">
        <v>1591</v>
      </c>
      <c r="P1244" s="16">
        <f t="shared" si="123"/>
        <v>40.249999999999993</v>
      </c>
      <c r="Q1244" s="5">
        <f t="shared" si="124"/>
        <v>0</v>
      </c>
      <c r="R1244" s="21">
        <f t="shared" si="125"/>
        <v>16.299999999999994</v>
      </c>
      <c r="S1244"/>
    </row>
    <row r="1245" spans="1:19" x14ac:dyDescent="0.25">
      <c r="A1245" t="s">
        <v>4589</v>
      </c>
      <c r="B1245" s="3" t="s">
        <v>2539</v>
      </c>
      <c r="C1245" t="s">
        <v>2540</v>
      </c>
      <c r="D1245" t="str">
        <f t="shared" si="120"/>
        <v>70% Virgin wool (organic),  30% Silk</v>
      </c>
      <c r="E1245" t="str">
        <f t="shared" si="122"/>
        <v>copper  (52E )</v>
      </c>
      <c r="F1245" s="1" t="s">
        <v>1768</v>
      </c>
      <c r="G1245" s="1" t="s">
        <v>1769</v>
      </c>
      <c r="H1245" s="3">
        <v>128</v>
      </c>
      <c r="I1245" s="2">
        <v>4046304271773</v>
      </c>
      <c r="J1245" s="21">
        <v>25.45</v>
      </c>
      <c r="L1245" s="63">
        <f t="shared" si="121"/>
        <v>61.1</v>
      </c>
      <c r="M1245" t="s">
        <v>1590</v>
      </c>
      <c r="N1245" t="s">
        <v>1591</v>
      </c>
      <c r="P1245" s="16">
        <f t="shared" si="123"/>
        <v>42.769999999999996</v>
      </c>
      <c r="Q1245" s="5">
        <f t="shared" si="124"/>
        <v>0</v>
      </c>
      <c r="R1245" s="21">
        <f t="shared" si="125"/>
        <v>17.319999999999997</v>
      </c>
      <c r="S1245"/>
    </row>
    <row r="1246" spans="1:19" x14ac:dyDescent="0.25">
      <c r="A1246" t="s">
        <v>4589</v>
      </c>
      <c r="B1246" s="3" t="s">
        <v>2541</v>
      </c>
      <c r="C1246" t="s">
        <v>2542</v>
      </c>
      <c r="D1246" t="str">
        <f t="shared" si="120"/>
        <v>70% Virgin wool (organic),  30% Silk</v>
      </c>
      <c r="E1246" t="str">
        <f t="shared" si="122"/>
        <v>copper  (52E )</v>
      </c>
      <c r="F1246" s="1" t="s">
        <v>1768</v>
      </c>
      <c r="G1246" s="1" t="s">
        <v>1769</v>
      </c>
      <c r="H1246" s="3">
        <v>140</v>
      </c>
      <c r="I1246" s="2">
        <v>4046304271780</v>
      </c>
      <c r="J1246" s="21">
        <v>27.45</v>
      </c>
      <c r="L1246" s="63">
        <f t="shared" si="121"/>
        <v>65.900000000000006</v>
      </c>
      <c r="M1246" t="s">
        <v>1590</v>
      </c>
      <c r="N1246" t="s">
        <v>1591</v>
      </c>
      <c r="P1246" s="16">
        <f t="shared" si="123"/>
        <v>46.13</v>
      </c>
      <c r="Q1246" s="5">
        <f t="shared" si="124"/>
        <v>0</v>
      </c>
      <c r="R1246" s="21">
        <f t="shared" si="125"/>
        <v>18.680000000000003</v>
      </c>
      <c r="S1246"/>
    </row>
    <row r="1247" spans="1:19" x14ac:dyDescent="0.25">
      <c r="A1247" t="s">
        <v>4589</v>
      </c>
      <c r="B1247" s="3" t="s">
        <v>2543</v>
      </c>
      <c r="C1247" t="s">
        <v>2544</v>
      </c>
      <c r="D1247" t="str">
        <f t="shared" si="120"/>
        <v>70% Virgin wool (organic),  30% Silk</v>
      </c>
      <c r="E1247" t="str">
        <f t="shared" si="122"/>
        <v>copper  (52E )</v>
      </c>
      <c r="F1247" s="1" t="s">
        <v>1768</v>
      </c>
      <c r="G1247" s="1" t="s">
        <v>1769</v>
      </c>
      <c r="H1247" s="3">
        <v>152</v>
      </c>
      <c r="I1247" s="2">
        <v>4046304271797</v>
      </c>
      <c r="J1247" s="21">
        <v>30.45</v>
      </c>
      <c r="L1247" s="63">
        <f t="shared" si="121"/>
        <v>73.099999999999994</v>
      </c>
      <c r="M1247" t="s">
        <v>1590</v>
      </c>
      <c r="N1247" t="s">
        <v>1591</v>
      </c>
      <c r="P1247" s="16">
        <f t="shared" si="123"/>
        <v>51.169999999999995</v>
      </c>
      <c r="Q1247" s="5">
        <f t="shared" si="124"/>
        <v>0</v>
      </c>
      <c r="R1247" s="21">
        <f t="shared" si="125"/>
        <v>20.719999999999995</v>
      </c>
      <c r="S1247"/>
    </row>
    <row r="1248" spans="1:19" x14ac:dyDescent="0.25">
      <c r="A1248" t="s">
        <v>4589</v>
      </c>
      <c r="B1248" s="3" t="s">
        <v>2545</v>
      </c>
      <c r="C1248" t="s">
        <v>2546</v>
      </c>
      <c r="D1248" t="str">
        <f t="shared" si="120"/>
        <v>70% Virgin wool (organic),  30% Silk</v>
      </c>
      <c r="E1248" t="str">
        <f t="shared" si="122"/>
        <v>copper  (52E )</v>
      </c>
      <c r="F1248" s="1" t="s">
        <v>1768</v>
      </c>
      <c r="G1248" s="1" t="s">
        <v>1769</v>
      </c>
      <c r="H1248" s="3">
        <v>92</v>
      </c>
      <c r="I1248" s="2">
        <v>4046304271742</v>
      </c>
      <c r="J1248" s="21">
        <v>20.95</v>
      </c>
      <c r="L1248" s="63">
        <f t="shared" si="121"/>
        <v>50.3</v>
      </c>
      <c r="M1248" t="s">
        <v>1590</v>
      </c>
      <c r="N1248" t="s">
        <v>1591</v>
      </c>
      <c r="P1248" s="16">
        <f t="shared" si="123"/>
        <v>35.209999999999994</v>
      </c>
      <c r="Q1248" s="5">
        <f t="shared" si="124"/>
        <v>0</v>
      </c>
      <c r="R1248" s="21">
        <f t="shared" si="125"/>
        <v>14.259999999999994</v>
      </c>
      <c r="S1248"/>
    </row>
    <row r="1249" spans="1:19" x14ac:dyDescent="0.25">
      <c r="A1249" t="s">
        <v>4588</v>
      </c>
      <c r="B1249" s="3" t="s">
        <v>2547</v>
      </c>
      <c r="C1249" t="s">
        <v>2548</v>
      </c>
      <c r="D1249" t="str">
        <f t="shared" si="120"/>
        <v>70% Virgin wool (organic),  30% Silk</v>
      </c>
      <c r="E1249" t="str">
        <f t="shared" si="122"/>
        <v>natural (with print)  (0100E )</v>
      </c>
      <c r="F1249" s="1" t="s">
        <v>2549</v>
      </c>
      <c r="G1249" s="1" t="s">
        <v>2550</v>
      </c>
      <c r="H1249" s="3" t="s">
        <v>4517</v>
      </c>
      <c r="I1249" s="2">
        <v>4046304246436</v>
      </c>
      <c r="J1249" s="21">
        <v>23.4</v>
      </c>
      <c r="L1249" s="63">
        <f t="shared" si="121"/>
        <v>56.15</v>
      </c>
      <c r="M1249" t="s">
        <v>1590</v>
      </c>
      <c r="N1249" t="s">
        <v>1591</v>
      </c>
      <c r="P1249" s="16">
        <f t="shared" si="123"/>
        <v>39.305</v>
      </c>
      <c r="Q1249" s="5">
        <f t="shared" si="124"/>
        <v>0</v>
      </c>
      <c r="R1249" s="21">
        <f t="shared" si="125"/>
        <v>15.905000000000001</v>
      </c>
      <c r="S1249"/>
    </row>
    <row r="1250" spans="1:19" x14ac:dyDescent="0.25">
      <c r="A1250" t="s">
        <v>4588</v>
      </c>
      <c r="B1250" s="3" t="s">
        <v>2551</v>
      </c>
      <c r="C1250" t="s">
        <v>2552</v>
      </c>
      <c r="D1250" t="str">
        <f t="shared" si="120"/>
        <v>70% Virgin wool (organic),  30% Silk</v>
      </c>
      <c r="E1250" t="str">
        <f t="shared" si="122"/>
        <v>natural (with print)  (0100E )</v>
      </c>
      <c r="F1250" s="1" t="s">
        <v>2549</v>
      </c>
      <c r="G1250" s="1" t="s">
        <v>2550</v>
      </c>
      <c r="H1250" s="3" t="s">
        <v>4512</v>
      </c>
      <c r="I1250" s="2">
        <v>4046304246382</v>
      </c>
      <c r="J1250" s="21">
        <v>14.8</v>
      </c>
      <c r="L1250" s="63">
        <f t="shared" si="121"/>
        <v>35.5</v>
      </c>
      <c r="M1250" t="s">
        <v>1590</v>
      </c>
      <c r="N1250" t="s">
        <v>1591</v>
      </c>
      <c r="P1250" s="16">
        <f t="shared" si="123"/>
        <v>24.849999999999998</v>
      </c>
      <c r="Q1250" s="5">
        <f t="shared" si="124"/>
        <v>0</v>
      </c>
      <c r="R1250" s="21">
        <f t="shared" si="125"/>
        <v>10.049999999999997</v>
      </c>
      <c r="S1250"/>
    </row>
    <row r="1251" spans="1:19" x14ac:dyDescent="0.25">
      <c r="A1251" t="s">
        <v>4588</v>
      </c>
      <c r="B1251" s="3" t="s">
        <v>2553</v>
      </c>
      <c r="C1251" t="s">
        <v>2554</v>
      </c>
      <c r="D1251" t="str">
        <f t="shared" si="120"/>
        <v>70% Virgin wool (organic),  30% Silk</v>
      </c>
      <c r="E1251" t="str">
        <f t="shared" si="122"/>
        <v>natural (with print)  (0100E )</v>
      </c>
      <c r="F1251" s="1" t="s">
        <v>2549</v>
      </c>
      <c r="G1251" s="1" t="s">
        <v>2550</v>
      </c>
      <c r="H1251" s="3" t="s">
        <v>4513</v>
      </c>
      <c r="I1251" s="2">
        <v>4046304246399</v>
      </c>
      <c r="J1251" s="21">
        <v>16.8</v>
      </c>
      <c r="L1251" s="63">
        <f t="shared" si="121"/>
        <v>40.300000000000004</v>
      </c>
      <c r="M1251" t="s">
        <v>1590</v>
      </c>
      <c r="N1251" t="s">
        <v>1591</v>
      </c>
      <c r="P1251" s="16">
        <f t="shared" si="123"/>
        <v>28.21</v>
      </c>
      <c r="Q1251" s="5">
        <f t="shared" si="124"/>
        <v>0</v>
      </c>
      <c r="R1251" s="21">
        <f t="shared" si="125"/>
        <v>11.41</v>
      </c>
      <c r="S1251"/>
    </row>
    <row r="1252" spans="1:19" x14ac:dyDescent="0.25">
      <c r="A1252" t="s">
        <v>4588</v>
      </c>
      <c r="B1252" s="3" t="s">
        <v>2555</v>
      </c>
      <c r="C1252" t="s">
        <v>2556</v>
      </c>
      <c r="D1252" t="str">
        <f t="shared" si="120"/>
        <v>70% Virgin wool (organic),  30% Silk</v>
      </c>
      <c r="E1252" t="str">
        <f t="shared" si="122"/>
        <v>natural (with print)  (0100E )</v>
      </c>
      <c r="F1252" s="1" t="s">
        <v>2549</v>
      </c>
      <c r="G1252" s="1" t="s">
        <v>2550</v>
      </c>
      <c r="H1252" s="3" t="s">
        <v>4514</v>
      </c>
      <c r="I1252" s="2">
        <v>4046304246405</v>
      </c>
      <c r="J1252" s="21">
        <v>18.2</v>
      </c>
      <c r="L1252" s="63">
        <f t="shared" si="121"/>
        <v>43.7</v>
      </c>
      <c r="M1252" t="s">
        <v>1590</v>
      </c>
      <c r="N1252" t="s">
        <v>1591</v>
      </c>
      <c r="P1252" s="16">
        <f t="shared" si="123"/>
        <v>30.59</v>
      </c>
      <c r="Q1252" s="5">
        <f t="shared" si="124"/>
        <v>0</v>
      </c>
      <c r="R1252" s="21">
        <f t="shared" si="125"/>
        <v>12.39</v>
      </c>
      <c r="S1252"/>
    </row>
    <row r="1253" spans="1:19" x14ac:dyDescent="0.25">
      <c r="A1253" t="s">
        <v>4588</v>
      </c>
      <c r="B1253" s="3" t="s">
        <v>2557</v>
      </c>
      <c r="C1253" t="s">
        <v>2558</v>
      </c>
      <c r="D1253" t="str">
        <f t="shared" si="120"/>
        <v>70% Virgin wool (organic),  30% Silk</v>
      </c>
      <c r="E1253" t="str">
        <f t="shared" si="122"/>
        <v>natural (with print)  (0100E )</v>
      </c>
      <c r="F1253" s="1" t="s">
        <v>2549</v>
      </c>
      <c r="G1253" s="1" t="s">
        <v>2550</v>
      </c>
      <c r="H1253" s="3" t="s">
        <v>4515</v>
      </c>
      <c r="I1253" s="2">
        <v>4046304246412</v>
      </c>
      <c r="J1253" s="21">
        <v>20.2</v>
      </c>
      <c r="L1253" s="63">
        <f t="shared" si="121"/>
        <v>48.5</v>
      </c>
      <c r="M1253" t="s">
        <v>1590</v>
      </c>
      <c r="N1253" t="s">
        <v>1591</v>
      </c>
      <c r="P1253" s="16">
        <f t="shared" si="123"/>
        <v>33.949999999999996</v>
      </c>
      <c r="Q1253" s="5">
        <f t="shared" si="124"/>
        <v>0</v>
      </c>
      <c r="R1253" s="21">
        <f t="shared" si="125"/>
        <v>13.749999999999996</v>
      </c>
      <c r="S1253"/>
    </row>
    <row r="1254" spans="1:19" x14ac:dyDescent="0.25">
      <c r="A1254" t="s">
        <v>4588</v>
      </c>
      <c r="B1254" s="3" t="s">
        <v>2559</v>
      </c>
      <c r="C1254" t="s">
        <v>2560</v>
      </c>
      <c r="D1254" t="str">
        <f t="shared" si="120"/>
        <v>70% Virgin wool (organic),  30% Silk</v>
      </c>
      <c r="E1254" t="str">
        <f t="shared" si="122"/>
        <v>natural (with print)  (0100E )</v>
      </c>
      <c r="F1254" s="1" t="s">
        <v>2549</v>
      </c>
      <c r="G1254" s="1" t="s">
        <v>2550</v>
      </c>
      <c r="H1254" s="3" t="s">
        <v>4516</v>
      </c>
      <c r="I1254" s="2">
        <v>4046304246429</v>
      </c>
      <c r="J1254" s="21">
        <v>22.8</v>
      </c>
      <c r="L1254" s="63">
        <f t="shared" si="121"/>
        <v>54.7</v>
      </c>
      <c r="M1254" t="s">
        <v>1590</v>
      </c>
      <c r="N1254" t="s">
        <v>1591</v>
      </c>
      <c r="P1254" s="16">
        <f t="shared" si="123"/>
        <v>38.29</v>
      </c>
      <c r="Q1254" s="5">
        <f t="shared" si="124"/>
        <v>0</v>
      </c>
      <c r="R1254" s="21">
        <f t="shared" si="125"/>
        <v>15.489999999999998</v>
      </c>
      <c r="S1254"/>
    </row>
    <row r="1255" spans="1:19" x14ac:dyDescent="0.25">
      <c r="A1255" t="s">
        <v>4588</v>
      </c>
      <c r="B1255" s="3" t="s">
        <v>2561</v>
      </c>
      <c r="C1255" t="s">
        <v>2562</v>
      </c>
      <c r="D1255" t="str">
        <f t="shared" si="120"/>
        <v>70% Virgin wool (organic),  30% Silk</v>
      </c>
      <c r="E1255" t="str">
        <f t="shared" si="122"/>
        <v>olive  (43E )</v>
      </c>
      <c r="F1255" s="1" t="s">
        <v>1758</v>
      </c>
      <c r="G1255" s="1" t="s">
        <v>1759</v>
      </c>
      <c r="H1255" s="3" t="s">
        <v>4517</v>
      </c>
      <c r="I1255" s="2">
        <v>4046304261972</v>
      </c>
      <c r="J1255" s="21">
        <v>24.15</v>
      </c>
      <c r="L1255" s="63">
        <f t="shared" si="121"/>
        <v>57.95</v>
      </c>
      <c r="M1255" t="s">
        <v>1590</v>
      </c>
      <c r="N1255" t="s">
        <v>1591</v>
      </c>
      <c r="P1255" s="16">
        <f t="shared" si="123"/>
        <v>40.564999999999998</v>
      </c>
      <c r="Q1255" s="5">
        <f t="shared" si="124"/>
        <v>0</v>
      </c>
      <c r="R1255" s="21">
        <f t="shared" si="125"/>
        <v>16.414999999999999</v>
      </c>
      <c r="S1255"/>
    </row>
    <row r="1256" spans="1:19" x14ac:dyDescent="0.25">
      <c r="A1256" t="s">
        <v>4588</v>
      </c>
      <c r="B1256" s="3" t="s">
        <v>2563</v>
      </c>
      <c r="C1256" t="s">
        <v>2564</v>
      </c>
      <c r="D1256" t="str">
        <f t="shared" si="120"/>
        <v>70% Virgin wool (organic),  30% Silk</v>
      </c>
      <c r="E1256" t="str">
        <f t="shared" si="122"/>
        <v>olive  (43E )</v>
      </c>
      <c r="F1256" s="1" t="s">
        <v>1758</v>
      </c>
      <c r="G1256" s="1" t="s">
        <v>1759</v>
      </c>
      <c r="H1256" s="3" t="s">
        <v>4513</v>
      </c>
      <c r="I1256" s="2">
        <v>4046304261934</v>
      </c>
      <c r="J1256" s="21">
        <v>16.95</v>
      </c>
      <c r="L1256" s="63">
        <f t="shared" si="121"/>
        <v>40.699999999999996</v>
      </c>
      <c r="M1256" t="s">
        <v>1590</v>
      </c>
      <c r="N1256" t="s">
        <v>1591</v>
      </c>
      <c r="P1256" s="16">
        <f t="shared" si="123"/>
        <v>28.489999999999995</v>
      </c>
      <c r="Q1256" s="5">
        <f t="shared" si="124"/>
        <v>0</v>
      </c>
      <c r="R1256" s="21">
        <f t="shared" si="125"/>
        <v>11.539999999999996</v>
      </c>
      <c r="S1256"/>
    </row>
    <row r="1257" spans="1:19" x14ac:dyDescent="0.25">
      <c r="A1257" t="s">
        <v>4588</v>
      </c>
      <c r="B1257" s="3" t="s">
        <v>2565</v>
      </c>
      <c r="C1257" t="s">
        <v>2566</v>
      </c>
      <c r="D1257" t="str">
        <f t="shared" si="120"/>
        <v>70% Virgin wool (organic),  30% Silk</v>
      </c>
      <c r="E1257" t="str">
        <f t="shared" si="122"/>
        <v>olive  (43E )</v>
      </c>
      <c r="F1257" s="1" t="s">
        <v>1758</v>
      </c>
      <c r="G1257" s="1" t="s">
        <v>1759</v>
      </c>
      <c r="H1257" s="3" t="s">
        <v>4514</v>
      </c>
      <c r="I1257" s="2">
        <v>4046304261941</v>
      </c>
      <c r="J1257" s="21">
        <v>18.75</v>
      </c>
      <c r="L1257" s="63">
        <f t="shared" si="121"/>
        <v>45</v>
      </c>
      <c r="M1257" t="s">
        <v>1590</v>
      </c>
      <c r="N1257" t="s">
        <v>1591</v>
      </c>
      <c r="P1257" s="16">
        <f t="shared" si="123"/>
        <v>31.499999999999996</v>
      </c>
      <c r="Q1257" s="5">
        <f t="shared" si="124"/>
        <v>0</v>
      </c>
      <c r="R1257" s="21">
        <f t="shared" si="125"/>
        <v>12.749999999999996</v>
      </c>
      <c r="S1257"/>
    </row>
    <row r="1258" spans="1:19" x14ac:dyDescent="0.25">
      <c r="A1258" t="s">
        <v>4588</v>
      </c>
      <c r="B1258" s="3" t="s">
        <v>2567</v>
      </c>
      <c r="C1258" t="s">
        <v>2568</v>
      </c>
      <c r="D1258" t="str">
        <f t="shared" si="120"/>
        <v>70% Virgin wool (organic),  30% Silk</v>
      </c>
      <c r="E1258" t="str">
        <f t="shared" si="122"/>
        <v>olive  (43E )</v>
      </c>
      <c r="F1258" s="1" t="s">
        <v>1758</v>
      </c>
      <c r="G1258" s="1" t="s">
        <v>1759</v>
      </c>
      <c r="H1258" s="3" t="s">
        <v>4515</v>
      </c>
      <c r="I1258" s="2">
        <v>4046304261958</v>
      </c>
      <c r="J1258" s="21">
        <v>20.55</v>
      </c>
      <c r="L1258" s="63">
        <f t="shared" si="121"/>
        <v>49.3</v>
      </c>
      <c r="M1258" t="s">
        <v>1590</v>
      </c>
      <c r="N1258" t="s">
        <v>1591</v>
      </c>
      <c r="P1258" s="16">
        <f t="shared" si="123"/>
        <v>34.51</v>
      </c>
      <c r="Q1258" s="5">
        <f t="shared" si="124"/>
        <v>0</v>
      </c>
      <c r="R1258" s="21">
        <f t="shared" si="125"/>
        <v>13.959999999999997</v>
      </c>
      <c r="S1258"/>
    </row>
    <row r="1259" spans="1:19" x14ac:dyDescent="0.25">
      <c r="A1259" t="s">
        <v>4588</v>
      </c>
      <c r="B1259" s="3" t="s">
        <v>2569</v>
      </c>
      <c r="C1259" t="s">
        <v>2570</v>
      </c>
      <c r="D1259" t="str">
        <f t="shared" si="120"/>
        <v>70% Virgin wool (organic),  30% Silk</v>
      </c>
      <c r="E1259" t="str">
        <f t="shared" si="122"/>
        <v>olive  (43E )</v>
      </c>
      <c r="F1259" s="1" t="s">
        <v>1758</v>
      </c>
      <c r="G1259" s="1" t="s">
        <v>1759</v>
      </c>
      <c r="H1259" s="3" t="s">
        <v>4516</v>
      </c>
      <c r="I1259" s="2">
        <v>4046304261965</v>
      </c>
      <c r="J1259" s="21">
        <v>22.35</v>
      </c>
      <c r="L1259" s="63">
        <f t="shared" si="121"/>
        <v>53.65</v>
      </c>
      <c r="M1259" t="s">
        <v>1590</v>
      </c>
      <c r="N1259" t="s">
        <v>1591</v>
      </c>
      <c r="P1259" s="16">
        <f t="shared" si="123"/>
        <v>37.555</v>
      </c>
      <c r="Q1259" s="5">
        <f t="shared" si="124"/>
        <v>0</v>
      </c>
      <c r="R1259" s="21">
        <f t="shared" si="125"/>
        <v>15.204999999999998</v>
      </c>
      <c r="S1259"/>
    </row>
    <row r="1260" spans="1:19" x14ac:dyDescent="0.25">
      <c r="A1260" t="s">
        <v>4588</v>
      </c>
      <c r="B1260" s="3" t="s">
        <v>2571</v>
      </c>
      <c r="C1260" t="s">
        <v>2572</v>
      </c>
      <c r="D1260" t="str">
        <f t="shared" si="120"/>
        <v>70% Virgin wool (organic),  30% Silk</v>
      </c>
      <c r="E1260" t="str">
        <f t="shared" si="122"/>
        <v>copper  (52E )</v>
      </c>
      <c r="F1260" s="1" t="s">
        <v>1768</v>
      </c>
      <c r="G1260" s="1" t="s">
        <v>1769</v>
      </c>
      <c r="H1260" s="3" t="s">
        <v>4517</v>
      </c>
      <c r="I1260" s="2">
        <v>4046304262023</v>
      </c>
      <c r="J1260" s="21">
        <v>24.15</v>
      </c>
      <c r="L1260" s="63">
        <f t="shared" si="121"/>
        <v>57.95</v>
      </c>
      <c r="M1260" t="s">
        <v>1590</v>
      </c>
      <c r="N1260" t="s">
        <v>1591</v>
      </c>
      <c r="P1260" s="16">
        <f t="shared" si="123"/>
        <v>40.564999999999998</v>
      </c>
      <c r="Q1260" s="5">
        <f t="shared" si="124"/>
        <v>0</v>
      </c>
      <c r="R1260" s="21">
        <f t="shared" si="125"/>
        <v>16.414999999999999</v>
      </c>
      <c r="S1260"/>
    </row>
    <row r="1261" spans="1:19" x14ac:dyDescent="0.25">
      <c r="A1261" t="s">
        <v>4588</v>
      </c>
      <c r="B1261" s="3" t="s">
        <v>2573</v>
      </c>
      <c r="C1261" t="s">
        <v>2574</v>
      </c>
      <c r="D1261" t="str">
        <f t="shared" si="120"/>
        <v>70% Virgin wool (organic),  30% Silk</v>
      </c>
      <c r="E1261" t="str">
        <f t="shared" si="122"/>
        <v>copper  (52E )</v>
      </c>
      <c r="F1261" s="1" t="s">
        <v>1768</v>
      </c>
      <c r="G1261" s="1" t="s">
        <v>1769</v>
      </c>
      <c r="H1261" s="3" t="s">
        <v>4513</v>
      </c>
      <c r="I1261" s="2">
        <v>4046304261989</v>
      </c>
      <c r="J1261" s="21">
        <v>16.95</v>
      </c>
      <c r="L1261" s="63">
        <f t="shared" si="121"/>
        <v>40.699999999999996</v>
      </c>
      <c r="M1261" t="s">
        <v>1590</v>
      </c>
      <c r="N1261" t="s">
        <v>1591</v>
      </c>
      <c r="P1261" s="16">
        <f t="shared" si="123"/>
        <v>28.489999999999995</v>
      </c>
      <c r="Q1261" s="5">
        <f t="shared" si="124"/>
        <v>0</v>
      </c>
      <c r="R1261" s="21">
        <f t="shared" si="125"/>
        <v>11.539999999999996</v>
      </c>
      <c r="S1261"/>
    </row>
    <row r="1262" spans="1:19" x14ac:dyDescent="0.25">
      <c r="A1262" t="s">
        <v>4588</v>
      </c>
      <c r="B1262" s="3" t="s">
        <v>2575</v>
      </c>
      <c r="C1262" t="s">
        <v>2576</v>
      </c>
      <c r="D1262" t="str">
        <f t="shared" si="120"/>
        <v>70% Virgin wool (organic),  30% Silk</v>
      </c>
      <c r="E1262" t="str">
        <f t="shared" si="122"/>
        <v>copper  (52E )</v>
      </c>
      <c r="F1262" s="1" t="s">
        <v>1768</v>
      </c>
      <c r="G1262" s="1" t="s">
        <v>1769</v>
      </c>
      <c r="H1262" s="3" t="s">
        <v>4514</v>
      </c>
      <c r="I1262" s="2">
        <v>4046304261996</v>
      </c>
      <c r="J1262" s="21">
        <v>18.75</v>
      </c>
      <c r="L1262" s="63">
        <f t="shared" si="121"/>
        <v>45</v>
      </c>
      <c r="M1262" t="s">
        <v>1590</v>
      </c>
      <c r="N1262" t="s">
        <v>1591</v>
      </c>
      <c r="P1262" s="16">
        <f t="shared" si="123"/>
        <v>31.499999999999996</v>
      </c>
      <c r="Q1262" s="5">
        <f t="shared" si="124"/>
        <v>0</v>
      </c>
      <c r="R1262" s="21">
        <f t="shared" si="125"/>
        <v>12.749999999999996</v>
      </c>
      <c r="S1262"/>
    </row>
    <row r="1263" spans="1:19" x14ac:dyDescent="0.25">
      <c r="A1263" t="s">
        <v>4588</v>
      </c>
      <c r="B1263" s="3" t="s">
        <v>2577</v>
      </c>
      <c r="C1263" t="s">
        <v>2578</v>
      </c>
      <c r="D1263" t="str">
        <f t="shared" si="120"/>
        <v>70% Virgin wool (organic),  30% Silk</v>
      </c>
      <c r="E1263" t="str">
        <f t="shared" si="122"/>
        <v>copper  (52E )</v>
      </c>
      <c r="F1263" s="1" t="s">
        <v>1768</v>
      </c>
      <c r="G1263" s="1" t="s">
        <v>1769</v>
      </c>
      <c r="H1263" s="3" t="s">
        <v>4515</v>
      </c>
      <c r="I1263" s="2">
        <v>4046304262009</v>
      </c>
      <c r="J1263" s="21">
        <v>20.55</v>
      </c>
      <c r="L1263" s="63">
        <f t="shared" si="121"/>
        <v>49.3</v>
      </c>
      <c r="M1263" t="s">
        <v>1590</v>
      </c>
      <c r="N1263" t="s">
        <v>1591</v>
      </c>
      <c r="P1263" s="16">
        <f t="shared" si="123"/>
        <v>34.51</v>
      </c>
      <c r="Q1263" s="5">
        <f t="shared" si="124"/>
        <v>0</v>
      </c>
      <c r="R1263" s="21">
        <f t="shared" si="125"/>
        <v>13.959999999999997</v>
      </c>
      <c r="S1263"/>
    </row>
    <row r="1264" spans="1:19" x14ac:dyDescent="0.25">
      <c r="A1264" t="s">
        <v>4588</v>
      </c>
      <c r="B1264" s="3" t="s">
        <v>2579</v>
      </c>
      <c r="C1264" t="s">
        <v>2580</v>
      </c>
      <c r="D1264" t="str">
        <f t="shared" si="120"/>
        <v>70% Virgin wool (organic),  30% Silk</v>
      </c>
      <c r="E1264" t="str">
        <f t="shared" si="122"/>
        <v>copper  (52E )</v>
      </c>
      <c r="F1264" s="1" t="s">
        <v>1768</v>
      </c>
      <c r="G1264" s="1" t="s">
        <v>1769</v>
      </c>
      <c r="H1264" s="3" t="s">
        <v>4516</v>
      </c>
      <c r="I1264" s="2">
        <v>4046304262016</v>
      </c>
      <c r="J1264" s="21">
        <v>22.35</v>
      </c>
      <c r="L1264" s="63">
        <f t="shared" si="121"/>
        <v>53.65</v>
      </c>
      <c r="M1264" t="s">
        <v>1590</v>
      </c>
      <c r="N1264" t="s">
        <v>1591</v>
      </c>
      <c r="P1264" s="16">
        <f t="shared" si="123"/>
        <v>37.555</v>
      </c>
      <c r="Q1264" s="5">
        <f t="shared" si="124"/>
        <v>0</v>
      </c>
      <c r="R1264" s="21">
        <f t="shared" si="125"/>
        <v>15.204999999999998</v>
      </c>
      <c r="S1264"/>
    </row>
    <row r="1265" spans="1:19" x14ac:dyDescent="0.25">
      <c r="A1265" t="s">
        <v>4588</v>
      </c>
      <c r="B1265" s="3" t="s">
        <v>2581</v>
      </c>
      <c r="C1265" t="s">
        <v>2582</v>
      </c>
      <c r="D1265" t="str">
        <f t="shared" ref="D1265:D1328" si="126">M1265&amp;", "&amp;" "&amp;N1265&amp;""</f>
        <v>70% Virgin wool (organic),  30% Silk</v>
      </c>
      <c r="E1265" t="str">
        <f t="shared" si="122"/>
        <v>olive  (43E )</v>
      </c>
      <c r="F1265" s="1" t="s">
        <v>1758</v>
      </c>
      <c r="G1265" s="1" t="s">
        <v>1759</v>
      </c>
      <c r="H1265" s="3" t="s">
        <v>4517</v>
      </c>
      <c r="I1265" s="2">
        <v>4046304262078</v>
      </c>
      <c r="J1265" s="21">
        <v>26.9</v>
      </c>
      <c r="L1265" s="63">
        <f t="shared" si="121"/>
        <v>64.55</v>
      </c>
      <c r="M1265" t="s">
        <v>1590</v>
      </c>
      <c r="N1265" t="s">
        <v>1591</v>
      </c>
      <c r="P1265" s="16">
        <f t="shared" si="123"/>
        <v>45.184999999999995</v>
      </c>
      <c r="Q1265" s="5">
        <f t="shared" si="124"/>
        <v>0</v>
      </c>
      <c r="R1265" s="21">
        <f t="shared" si="125"/>
        <v>18.284999999999997</v>
      </c>
      <c r="S1265"/>
    </row>
    <row r="1266" spans="1:19" x14ac:dyDescent="0.25">
      <c r="A1266" t="s">
        <v>4588</v>
      </c>
      <c r="B1266" s="3" t="s">
        <v>2583</v>
      </c>
      <c r="C1266" t="s">
        <v>2584</v>
      </c>
      <c r="D1266" t="str">
        <f t="shared" si="126"/>
        <v>70% Virgin wool (organic),  30% Silk</v>
      </c>
      <c r="E1266" t="str">
        <f t="shared" si="122"/>
        <v>olive  (43E )</v>
      </c>
      <c r="F1266" s="1" t="s">
        <v>1758</v>
      </c>
      <c r="G1266" s="1" t="s">
        <v>1759</v>
      </c>
      <c r="H1266" s="3" t="s">
        <v>4513</v>
      </c>
      <c r="I1266" s="2">
        <v>4046304262030</v>
      </c>
      <c r="J1266" s="21">
        <v>20.9</v>
      </c>
      <c r="L1266" s="63">
        <f t="shared" si="121"/>
        <v>50.149999999999991</v>
      </c>
      <c r="M1266" t="s">
        <v>1590</v>
      </c>
      <c r="N1266" t="s">
        <v>1591</v>
      </c>
      <c r="P1266" s="16">
        <f t="shared" si="123"/>
        <v>35.10499999999999</v>
      </c>
      <c r="Q1266" s="5">
        <f t="shared" si="124"/>
        <v>0</v>
      </c>
      <c r="R1266" s="21">
        <f t="shared" si="125"/>
        <v>14.204999999999991</v>
      </c>
      <c r="S1266"/>
    </row>
    <row r="1267" spans="1:19" x14ac:dyDescent="0.25">
      <c r="A1267" t="s">
        <v>4588</v>
      </c>
      <c r="B1267" s="3" t="s">
        <v>2585</v>
      </c>
      <c r="C1267" t="s">
        <v>2586</v>
      </c>
      <c r="D1267" t="str">
        <f t="shared" si="126"/>
        <v>70% Virgin wool (organic),  30% Silk</v>
      </c>
      <c r="E1267" t="str">
        <f t="shared" si="122"/>
        <v>olive  (43E )</v>
      </c>
      <c r="F1267" s="1" t="s">
        <v>1758</v>
      </c>
      <c r="G1267" s="1" t="s">
        <v>1759</v>
      </c>
      <c r="H1267" s="3" t="s">
        <v>4514</v>
      </c>
      <c r="I1267" s="2">
        <v>4046304262047</v>
      </c>
      <c r="J1267" s="21">
        <v>22.25</v>
      </c>
      <c r="L1267" s="63">
        <f t="shared" si="121"/>
        <v>53.400000000000006</v>
      </c>
      <c r="M1267" t="s">
        <v>1590</v>
      </c>
      <c r="N1267" t="s">
        <v>1591</v>
      </c>
      <c r="P1267" s="16">
        <f t="shared" si="123"/>
        <v>37.380000000000003</v>
      </c>
      <c r="Q1267" s="5">
        <f t="shared" si="124"/>
        <v>0</v>
      </c>
      <c r="R1267" s="21">
        <f t="shared" si="125"/>
        <v>15.130000000000003</v>
      </c>
      <c r="S1267"/>
    </row>
    <row r="1268" spans="1:19" x14ac:dyDescent="0.25">
      <c r="A1268" t="s">
        <v>4588</v>
      </c>
      <c r="B1268" s="3" t="s">
        <v>2587</v>
      </c>
      <c r="C1268" t="s">
        <v>2588</v>
      </c>
      <c r="D1268" t="str">
        <f t="shared" si="126"/>
        <v>70% Virgin wool (organic),  30% Silk</v>
      </c>
      <c r="E1268" t="str">
        <f t="shared" si="122"/>
        <v>olive  (43E )</v>
      </c>
      <c r="F1268" s="1" t="s">
        <v>1758</v>
      </c>
      <c r="G1268" s="1" t="s">
        <v>1759</v>
      </c>
      <c r="H1268" s="3" t="s">
        <v>4515</v>
      </c>
      <c r="I1268" s="2">
        <v>4046304262054</v>
      </c>
      <c r="J1268" s="21">
        <v>23.7</v>
      </c>
      <c r="L1268" s="63">
        <f t="shared" si="121"/>
        <v>56.899999999999991</v>
      </c>
      <c r="M1268" t="s">
        <v>1590</v>
      </c>
      <c r="N1268" t="s">
        <v>1591</v>
      </c>
      <c r="P1268" s="16">
        <f t="shared" si="123"/>
        <v>39.829999999999991</v>
      </c>
      <c r="Q1268" s="5">
        <f t="shared" si="124"/>
        <v>0</v>
      </c>
      <c r="R1268" s="21">
        <f t="shared" si="125"/>
        <v>16.129999999999992</v>
      </c>
      <c r="S1268"/>
    </row>
    <row r="1269" spans="1:19" x14ac:dyDescent="0.25">
      <c r="A1269" t="s">
        <v>4588</v>
      </c>
      <c r="B1269" s="3" t="s">
        <v>2589</v>
      </c>
      <c r="C1269" t="s">
        <v>2590</v>
      </c>
      <c r="D1269" t="str">
        <f t="shared" si="126"/>
        <v>70% Virgin wool (organic),  30% Silk</v>
      </c>
      <c r="E1269" t="str">
        <f t="shared" si="122"/>
        <v>olive  (43E )</v>
      </c>
      <c r="F1269" s="1" t="s">
        <v>1758</v>
      </c>
      <c r="G1269" s="1" t="s">
        <v>1759</v>
      </c>
      <c r="H1269" s="3" t="s">
        <v>4516</v>
      </c>
      <c r="I1269" s="2">
        <v>4046304262061</v>
      </c>
      <c r="J1269" s="21">
        <v>25.25</v>
      </c>
      <c r="L1269" s="63">
        <f t="shared" si="121"/>
        <v>60.6</v>
      </c>
      <c r="M1269" t="s">
        <v>1590</v>
      </c>
      <c r="N1269" t="s">
        <v>1591</v>
      </c>
      <c r="P1269" s="16">
        <f t="shared" si="123"/>
        <v>42.42</v>
      </c>
      <c r="Q1269" s="5">
        <f t="shared" si="124"/>
        <v>0</v>
      </c>
      <c r="R1269" s="21">
        <f t="shared" si="125"/>
        <v>17.170000000000002</v>
      </c>
      <c r="S1269"/>
    </row>
    <row r="1270" spans="1:19" x14ac:dyDescent="0.25">
      <c r="A1270" t="s">
        <v>4588</v>
      </c>
      <c r="B1270" s="3" t="s">
        <v>2591</v>
      </c>
      <c r="C1270" t="s">
        <v>2592</v>
      </c>
      <c r="D1270" t="str">
        <f t="shared" si="126"/>
        <v>70% Virgin wool (organic),  30% Silk</v>
      </c>
      <c r="E1270" t="str">
        <f t="shared" si="122"/>
        <v>copper  (52E )</v>
      </c>
      <c r="F1270" s="1" t="s">
        <v>1768</v>
      </c>
      <c r="G1270" s="1" t="s">
        <v>1769</v>
      </c>
      <c r="H1270" s="3" t="s">
        <v>4517</v>
      </c>
      <c r="I1270" s="2">
        <v>4046304262122</v>
      </c>
      <c r="J1270" s="21">
        <v>26.9</v>
      </c>
      <c r="L1270" s="63">
        <f t="shared" si="121"/>
        <v>64.55</v>
      </c>
      <c r="M1270" t="s">
        <v>1590</v>
      </c>
      <c r="N1270" t="s">
        <v>1591</v>
      </c>
      <c r="P1270" s="16">
        <f t="shared" si="123"/>
        <v>45.184999999999995</v>
      </c>
      <c r="Q1270" s="5">
        <f t="shared" si="124"/>
        <v>0</v>
      </c>
      <c r="R1270" s="21">
        <f t="shared" si="125"/>
        <v>18.284999999999997</v>
      </c>
      <c r="S1270"/>
    </row>
    <row r="1271" spans="1:19" x14ac:dyDescent="0.25">
      <c r="A1271" t="s">
        <v>4588</v>
      </c>
      <c r="B1271" s="3" t="s">
        <v>2593</v>
      </c>
      <c r="C1271" t="s">
        <v>2594</v>
      </c>
      <c r="D1271" t="str">
        <f t="shared" si="126"/>
        <v>70% Virgin wool (organic),  30% Silk</v>
      </c>
      <c r="E1271" t="str">
        <f t="shared" si="122"/>
        <v>copper  (52E )</v>
      </c>
      <c r="F1271" s="1" t="s">
        <v>1768</v>
      </c>
      <c r="G1271" s="1" t="s">
        <v>1769</v>
      </c>
      <c r="H1271" s="3" t="s">
        <v>4513</v>
      </c>
      <c r="I1271" s="2">
        <v>4046304262085</v>
      </c>
      <c r="J1271" s="21">
        <v>20.9</v>
      </c>
      <c r="L1271" s="63">
        <f t="shared" si="121"/>
        <v>50.149999999999991</v>
      </c>
      <c r="M1271" t="s">
        <v>1590</v>
      </c>
      <c r="N1271" t="s">
        <v>1591</v>
      </c>
      <c r="P1271" s="16">
        <f t="shared" si="123"/>
        <v>35.10499999999999</v>
      </c>
      <c r="Q1271" s="5">
        <f t="shared" si="124"/>
        <v>0</v>
      </c>
      <c r="R1271" s="21">
        <f t="shared" si="125"/>
        <v>14.204999999999991</v>
      </c>
      <c r="S1271"/>
    </row>
    <row r="1272" spans="1:19" x14ac:dyDescent="0.25">
      <c r="A1272" t="s">
        <v>4588</v>
      </c>
      <c r="B1272" s="3" t="s">
        <v>2595</v>
      </c>
      <c r="C1272" t="s">
        <v>2596</v>
      </c>
      <c r="D1272" t="str">
        <f t="shared" si="126"/>
        <v>70% Virgin wool (organic),  30% Silk</v>
      </c>
      <c r="E1272" t="str">
        <f t="shared" si="122"/>
        <v>copper  (52E )</v>
      </c>
      <c r="F1272" s="1" t="s">
        <v>1768</v>
      </c>
      <c r="G1272" s="1" t="s">
        <v>1769</v>
      </c>
      <c r="H1272" s="3" t="s">
        <v>4514</v>
      </c>
      <c r="I1272" s="2">
        <v>4046304262092</v>
      </c>
      <c r="J1272" s="21">
        <v>22.25</v>
      </c>
      <c r="L1272" s="63">
        <f t="shared" si="121"/>
        <v>53.400000000000006</v>
      </c>
      <c r="M1272" t="s">
        <v>1590</v>
      </c>
      <c r="N1272" t="s">
        <v>1591</v>
      </c>
      <c r="P1272" s="16">
        <f t="shared" si="123"/>
        <v>37.380000000000003</v>
      </c>
      <c r="Q1272" s="5">
        <f t="shared" si="124"/>
        <v>0</v>
      </c>
      <c r="R1272" s="21">
        <f t="shared" si="125"/>
        <v>15.130000000000003</v>
      </c>
      <c r="S1272"/>
    </row>
    <row r="1273" spans="1:19" x14ac:dyDescent="0.25">
      <c r="A1273" t="s">
        <v>4588</v>
      </c>
      <c r="B1273" s="3" t="s">
        <v>2597</v>
      </c>
      <c r="C1273" t="s">
        <v>2598</v>
      </c>
      <c r="D1273" t="str">
        <f t="shared" si="126"/>
        <v>70% Virgin wool (organic),  30% Silk</v>
      </c>
      <c r="E1273" t="str">
        <f t="shared" si="122"/>
        <v>copper  (52E )</v>
      </c>
      <c r="F1273" s="1" t="s">
        <v>1768</v>
      </c>
      <c r="G1273" s="1" t="s">
        <v>1769</v>
      </c>
      <c r="H1273" s="3" t="s">
        <v>4515</v>
      </c>
      <c r="I1273" s="2">
        <v>4046304262108</v>
      </c>
      <c r="J1273" s="21">
        <v>23.7</v>
      </c>
      <c r="L1273" s="63">
        <f t="shared" si="121"/>
        <v>56.899999999999991</v>
      </c>
      <c r="M1273" t="s">
        <v>1590</v>
      </c>
      <c r="N1273" t="s">
        <v>1591</v>
      </c>
      <c r="P1273" s="16">
        <f t="shared" si="123"/>
        <v>39.829999999999991</v>
      </c>
      <c r="Q1273" s="5">
        <f t="shared" si="124"/>
        <v>0</v>
      </c>
      <c r="R1273" s="21">
        <f t="shared" si="125"/>
        <v>16.129999999999992</v>
      </c>
      <c r="S1273"/>
    </row>
    <row r="1274" spans="1:19" x14ac:dyDescent="0.25">
      <c r="A1274" t="s">
        <v>4588</v>
      </c>
      <c r="B1274" s="3" t="s">
        <v>2599</v>
      </c>
      <c r="C1274" t="s">
        <v>2600</v>
      </c>
      <c r="D1274" t="str">
        <f t="shared" si="126"/>
        <v>70% Virgin wool (organic),  30% Silk</v>
      </c>
      <c r="E1274" t="str">
        <f t="shared" si="122"/>
        <v>copper  (52E )</v>
      </c>
      <c r="F1274" s="1" t="s">
        <v>1768</v>
      </c>
      <c r="G1274" s="1" t="s">
        <v>1769</v>
      </c>
      <c r="H1274" s="3" t="s">
        <v>4516</v>
      </c>
      <c r="I1274" s="2">
        <v>4046304262115</v>
      </c>
      <c r="J1274" s="21">
        <v>25.25</v>
      </c>
      <c r="L1274" s="63">
        <f t="shared" si="121"/>
        <v>60.6</v>
      </c>
      <c r="M1274" t="s">
        <v>1590</v>
      </c>
      <c r="N1274" t="s">
        <v>1591</v>
      </c>
      <c r="P1274" s="16">
        <f t="shared" si="123"/>
        <v>42.42</v>
      </c>
      <c r="Q1274" s="5">
        <f t="shared" si="124"/>
        <v>0</v>
      </c>
      <c r="R1274" s="21">
        <f t="shared" si="125"/>
        <v>17.170000000000002</v>
      </c>
      <c r="S1274"/>
    </row>
    <row r="1275" spans="1:19" x14ac:dyDescent="0.25">
      <c r="A1275" t="s">
        <v>4588</v>
      </c>
      <c r="B1275" s="3" t="s">
        <v>2601</v>
      </c>
      <c r="C1275" t="s">
        <v>2602</v>
      </c>
      <c r="D1275" t="str">
        <f t="shared" si="126"/>
        <v>70% Virgin wool (organic),  30% Silk</v>
      </c>
      <c r="E1275" t="str">
        <f t="shared" si="122"/>
        <v xml:space="preserve">  (4 )</v>
      </c>
      <c r="F1275" s="1">
        <v>4</v>
      </c>
      <c r="H1275" s="3" t="s">
        <v>4517</v>
      </c>
      <c r="I1275" s="2">
        <v>4046304289853</v>
      </c>
      <c r="J1275" s="21">
        <v>21.1</v>
      </c>
      <c r="L1275" s="63">
        <f t="shared" si="121"/>
        <v>50.649999999999991</v>
      </c>
      <c r="M1275" t="s">
        <v>1590</v>
      </c>
      <c r="N1275" t="s">
        <v>1591</v>
      </c>
      <c r="P1275" s="16">
        <f t="shared" si="123"/>
        <v>35.454999999999991</v>
      </c>
      <c r="Q1275" s="5">
        <f t="shared" si="124"/>
        <v>0</v>
      </c>
      <c r="R1275" s="21">
        <f t="shared" si="125"/>
        <v>14.35499999999999</v>
      </c>
      <c r="S1275"/>
    </row>
    <row r="1276" spans="1:19" x14ac:dyDescent="0.25">
      <c r="A1276" t="s">
        <v>4588</v>
      </c>
      <c r="B1276" s="3" t="s">
        <v>2603</v>
      </c>
      <c r="C1276" t="s">
        <v>2604</v>
      </c>
      <c r="D1276" t="str">
        <f t="shared" si="126"/>
        <v>70% Virgin wool (organic),  30% Silk</v>
      </c>
      <c r="E1276" t="str">
        <f t="shared" si="122"/>
        <v xml:space="preserve">  (4 )</v>
      </c>
      <c r="F1276" s="1">
        <v>4</v>
      </c>
      <c r="H1276" s="3" t="s">
        <v>4513</v>
      </c>
      <c r="I1276" s="2">
        <v>4046304289815</v>
      </c>
      <c r="J1276" s="21">
        <v>15.6</v>
      </c>
      <c r="L1276" s="63">
        <f t="shared" si="121"/>
        <v>37.450000000000003</v>
      </c>
      <c r="M1276" t="s">
        <v>1590</v>
      </c>
      <c r="N1276" t="s">
        <v>1591</v>
      </c>
      <c r="P1276" s="16">
        <f t="shared" si="123"/>
        <v>26.215</v>
      </c>
      <c r="Q1276" s="5">
        <f t="shared" si="124"/>
        <v>0</v>
      </c>
      <c r="R1276" s="21">
        <f t="shared" si="125"/>
        <v>10.615</v>
      </c>
      <c r="S1276"/>
    </row>
    <row r="1277" spans="1:19" x14ac:dyDescent="0.25">
      <c r="A1277" t="s">
        <v>4588</v>
      </c>
      <c r="B1277" s="3" t="s">
        <v>2605</v>
      </c>
      <c r="C1277" t="s">
        <v>2606</v>
      </c>
      <c r="D1277" t="str">
        <f t="shared" si="126"/>
        <v>70% Virgin wool (organic),  30% Silk</v>
      </c>
      <c r="E1277" t="str">
        <f t="shared" si="122"/>
        <v xml:space="preserve">  (4 )</v>
      </c>
      <c r="F1277" s="1">
        <v>4</v>
      </c>
      <c r="H1277" s="3" t="s">
        <v>4514</v>
      </c>
      <c r="I1277" s="2">
        <v>4046304289822</v>
      </c>
      <c r="J1277" s="21">
        <v>17.100000000000001</v>
      </c>
      <c r="L1277" s="63">
        <f t="shared" si="121"/>
        <v>41.05</v>
      </c>
      <c r="M1277" t="s">
        <v>1590</v>
      </c>
      <c r="N1277" t="s">
        <v>1591</v>
      </c>
      <c r="P1277" s="16">
        <f t="shared" si="123"/>
        <v>28.734999999999996</v>
      </c>
      <c r="Q1277" s="5">
        <f t="shared" si="124"/>
        <v>0</v>
      </c>
      <c r="R1277" s="21">
        <f t="shared" si="125"/>
        <v>11.634999999999994</v>
      </c>
      <c r="S1277"/>
    </row>
    <row r="1278" spans="1:19" x14ac:dyDescent="0.25">
      <c r="A1278" t="s">
        <v>4588</v>
      </c>
      <c r="B1278" s="3" t="s">
        <v>2607</v>
      </c>
      <c r="C1278" t="s">
        <v>2608</v>
      </c>
      <c r="D1278" t="str">
        <f t="shared" si="126"/>
        <v>70% Virgin wool (organic),  30% Silk</v>
      </c>
      <c r="E1278" t="str">
        <f t="shared" si="122"/>
        <v xml:space="preserve">  (4 )</v>
      </c>
      <c r="F1278" s="1">
        <v>4</v>
      </c>
      <c r="H1278" s="3" t="s">
        <v>4515</v>
      </c>
      <c r="I1278" s="2">
        <v>4046304289839</v>
      </c>
      <c r="J1278" s="21">
        <v>18.600000000000001</v>
      </c>
      <c r="L1278" s="63">
        <f t="shared" si="121"/>
        <v>44.65</v>
      </c>
      <c r="M1278" t="s">
        <v>1590</v>
      </c>
      <c r="N1278" t="s">
        <v>1591</v>
      </c>
      <c r="P1278" s="16">
        <f t="shared" si="123"/>
        <v>31.254999999999995</v>
      </c>
      <c r="Q1278" s="5">
        <f t="shared" si="124"/>
        <v>0</v>
      </c>
      <c r="R1278" s="21">
        <f t="shared" si="125"/>
        <v>12.654999999999994</v>
      </c>
      <c r="S1278"/>
    </row>
    <row r="1279" spans="1:19" x14ac:dyDescent="0.25">
      <c r="A1279" t="s">
        <v>4588</v>
      </c>
      <c r="B1279" s="3" t="s">
        <v>2609</v>
      </c>
      <c r="C1279" t="s">
        <v>2610</v>
      </c>
      <c r="D1279" t="str">
        <f t="shared" si="126"/>
        <v>70% Virgin wool (organic),  30% Silk</v>
      </c>
      <c r="E1279" t="str">
        <f t="shared" si="122"/>
        <v xml:space="preserve">  (4 )</v>
      </c>
      <c r="F1279" s="1">
        <v>4</v>
      </c>
      <c r="H1279" s="3" t="s">
        <v>4516</v>
      </c>
      <c r="I1279" s="2">
        <v>4046304289846</v>
      </c>
      <c r="J1279" s="21">
        <v>20.100000000000001</v>
      </c>
      <c r="L1279" s="63">
        <f t="shared" si="121"/>
        <v>48.25</v>
      </c>
      <c r="M1279" t="s">
        <v>1590</v>
      </c>
      <c r="N1279" t="s">
        <v>1591</v>
      </c>
      <c r="P1279" s="16">
        <f t="shared" si="123"/>
        <v>33.774999999999999</v>
      </c>
      <c r="Q1279" s="5">
        <f t="shared" si="124"/>
        <v>0</v>
      </c>
      <c r="R1279" s="21">
        <f t="shared" si="125"/>
        <v>13.674999999999997</v>
      </c>
      <c r="S1279"/>
    </row>
    <row r="1280" spans="1:19" x14ac:dyDescent="0.25">
      <c r="A1280" t="s">
        <v>4588</v>
      </c>
      <c r="B1280" s="3" t="s">
        <v>2611</v>
      </c>
      <c r="C1280" t="s">
        <v>2612</v>
      </c>
      <c r="D1280" t="str">
        <f t="shared" si="126"/>
        <v>70% Virgin wool (organic),  30% Silk</v>
      </c>
      <c r="E1280" t="str">
        <f t="shared" si="122"/>
        <v>navy-blue  (33 )</v>
      </c>
      <c r="F1280" s="1">
        <v>33</v>
      </c>
      <c r="G1280" s="1" t="s">
        <v>1662</v>
      </c>
      <c r="H1280" s="3" t="s">
        <v>4517</v>
      </c>
      <c r="I1280" s="2">
        <v>4046304289907</v>
      </c>
      <c r="J1280" s="21">
        <v>21.1</v>
      </c>
      <c r="L1280" s="63">
        <f t="shared" si="121"/>
        <v>50.649999999999991</v>
      </c>
      <c r="M1280" t="s">
        <v>1590</v>
      </c>
      <c r="N1280" t="s">
        <v>1591</v>
      </c>
      <c r="P1280" s="16">
        <f t="shared" si="123"/>
        <v>35.454999999999991</v>
      </c>
      <c r="Q1280" s="5">
        <f t="shared" si="124"/>
        <v>0</v>
      </c>
      <c r="R1280" s="21">
        <f t="shared" si="125"/>
        <v>14.35499999999999</v>
      </c>
      <c r="S1280"/>
    </row>
    <row r="1281" spans="1:19" x14ac:dyDescent="0.25">
      <c r="A1281" t="s">
        <v>4588</v>
      </c>
      <c r="B1281" s="3" t="s">
        <v>2613</v>
      </c>
      <c r="C1281" t="s">
        <v>2614</v>
      </c>
      <c r="D1281" t="str">
        <f t="shared" si="126"/>
        <v>70% Virgin wool (organic),  30% Silk</v>
      </c>
      <c r="E1281" t="str">
        <f t="shared" si="122"/>
        <v>navy-blue  (33 )</v>
      </c>
      <c r="F1281" s="1">
        <v>33</v>
      </c>
      <c r="G1281" s="1" t="s">
        <v>1662</v>
      </c>
      <c r="H1281" s="3" t="s">
        <v>4513</v>
      </c>
      <c r="I1281" s="2">
        <v>4046304289860</v>
      </c>
      <c r="J1281" s="21">
        <v>15.6</v>
      </c>
      <c r="L1281" s="63">
        <f t="shared" si="121"/>
        <v>37.450000000000003</v>
      </c>
      <c r="M1281" t="s">
        <v>1590</v>
      </c>
      <c r="N1281" t="s">
        <v>1591</v>
      </c>
      <c r="P1281" s="16">
        <f t="shared" si="123"/>
        <v>26.215</v>
      </c>
      <c r="Q1281" s="5">
        <f t="shared" si="124"/>
        <v>0</v>
      </c>
      <c r="R1281" s="21">
        <f t="shared" si="125"/>
        <v>10.615</v>
      </c>
      <c r="S1281"/>
    </row>
    <row r="1282" spans="1:19" x14ac:dyDescent="0.25">
      <c r="A1282" t="s">
        <v>4588</v>
      </c>
      <c r="B1282" s="3" t="s">
        <v>2615</v>
      </c>
      <c r="C1282" t="s">
        <v>2616</v>
      </c>
      <c r="D1282" t="str">
        <f t="shared" si="126"/>
        <v>70% Virgin wool (organic),  30% Silk</v>
      </c>
      <c r="E1282" t="str">
        <f t="shared" si="122"/>
        <v>navy-blue  (33 )</v>
      </c>
      <c r="F1282" s="1">
        <v>33</v>
      </c>
      <c r="G1282" s="1" t="s">
        <v>1662</v>
      </c>
      <c r="H1282" s="3" t="s">
        <v>4514</v>
      </c>
      <c r="I1282" s="2">
        <v>4046304289877</v>
      </c>
      <c r="J1282" s="21">
        <v>17.100000000000001</v>
      </c>
      <c r="L1282" s="63">
        <f t="shared" si="121"/>
        <v>41.05</v>
      </c>
      <c r="M1282" t="s">
        <v>1590</v>
      </c>
      <c r="N1282" t="s">
        <v>1591</v>
      </c>
      <c r="P1282" s="16">
        <f t="shared" si="123"/>
        <v>28.734999999999996</v>
      </c>
      <c r="Q1282" s="5">
        <f t="shared" si="124"/>
        <v>0</v>
      </c>
      <c r="R1282" s="21">
        <f t="shared" si="125"/>
        <v>11.634999999999994</v>
      </c>
      <c r="S1282"/>
    </row>
    <row r="1283" spans="1:19" x14ac:dyDescent="0.25">
      <c r="A1283" t="s">
        <v>4588</v>
      </c>
      <c r="B1283" s="3" t="s">
        <v>2617</v>
      </c>
      <c r="C1283" t="s">
        <v>2618</v>
      </c>
      <c r="D1283" t="str">
        <f t="shared" si="126"/>
        <v>70% Virgin wool (organic),  30% Silk</v>
      </c>
      <c r="E1283" t="str">
        <f t="shared" si="122"/>
        <v>navy-blue  (33 )</v>
      </c>
      <c r="F1283" s="1">
        <v>33</v>
      </c>
      <c r="G1283" s="1" t="s">
        <v>1662</v>
      </c>
      <c r="H1283" s="3" t="s">
        <v>4515</v>
      </c>
      <c r="I1283" s="2">
        <v>4046304289884</v>
      </c>
      <c r="J1283" s="21">
        <v>18.600000000000001</v>
      </c>
      <c r="L1283" s="63">
        <f t="shared" si="121"/>
        <v>44.65</v>
      </c>
      <c r="M1283" t="s">
        <v>1590</v>
      </c>
      <c r="N1283" t="s">
        <v>1591</v>
      </c>
      <c r="P1283" s="16">
        <f t="shared" si="123"/>
        <v>31.254999999999995</v>
      </c>
      <c r="Q1283" s="5">
        <f t="shared" si="124"/>
        <v>0</v>
      </c>
      <c r="R1283" s="21">
        <f t="shared" si="125"/>
        <v>12.654999999999994</v>
      </c>
      <c r="S1283"/>
    </row>
    <row r="1284" spans="1:19" x14ac:dyDescent="0.25">
      <c r="A1284" t="s">
        <v>4588</v>
      </c>
      <c r="B1284" s="3" t="s">
        <v>2619</v>
      </c>
      <c r="C1284" t="s">
        <v>2620</v>
      </c>
      <c r="D1284" t="str">
        <f t="shared" si="126"/>
        <v>70% Virgin wool (organic),  30% Silk</v>
      </c>
      <c r="E1284" t="str">
        <f t="shared" si="122"/>
        <v>navy-blue  (33 )</v>
      </c>
      <c r="F1284" s="1">
        <v>33</v>
      </c>
      <c r="G1284" s="1" t="s">
        <v>1662</v>
      </c>
      <c r="H1284" s="3" t="s">
        <v>4516</v>
      </c>
      <c r="I1284" s="2">
        <v>4046304289891</v>
      </c>
      <c r="J1284" s="21">
        <v>20.100000000000001</v>
      </c>
      <c r="L1284" s="63">
        <f t="shared" si="121"/>
        <v>48.25</v>
      </c>
      <c r="M1284" t="s">
        <v>1590</v>
      </c>
      <c r="N1284" t="s">
        <v>1591</v>
      </c>
      <c r="P1284" s="16">
        <f t="shared" si="123"/>
        <v>33.774999999999999</v>
      </c>
      <c r="Q1284" s="5">
        <f t="shared" si="124"/>
        <v>0</v>
      </c>
      <c r="R1284" s="21">
        <f t="shared" si="125"/>
        <v>13.674999999999997</v>
      </c>
      <c r="S1284"/>
    </row>
    <row r="1285" spans="1:19" x14ac:dyDescent="0.25">
      <c r="A1285" t="s">
        <v>4588</v>
      </c>
      <c r="B1285" s="3" t="s">
        <v>2621</v>
      </c>
      <c r="C1285" t="s">
        <v>2622</v>
      </c>
      <c r="D1285" t="str">
        <f t="shared" si="126"/>
        <v>70% Virgin wool (organic),  30% Silk</v>
      </c>
      <c r="E1285" t="str">
        <f t="shared" si="122"/>
        <v>pastel mint (with print)  (4000E )</v>
      </c>
      <c r="F1285" s="1" t="s">
        <v>1596</v>
      </c>
      <c r="G1285" s="1" t="s">
        <v>1597</v>
      </c>
      <c r="H1285" s="3" t="s">
        <v>4517</v>
      </c>
      <c r="I1285" s="2">
        <v>4046304285794</v>
      </c>
      <c r="J1285" s="21">
        <v>21.85</v>
      </c>
      <c r="L1285" s="63">
        <f t="shared" ref="L1285:L1348" si="127">ROUND((J1285*2.4)/50,3)*50</f>
        <v>52.449999999999996</v>
      </c>
      <c r="M1285" t="s">
        <v>1590</v>
      </c>
      <c r="N1285" t="s">
        <v>1591</v>
      </c>
      <c r="P1285" s="16">
        <f t="shared" si="123"/>
        <v>36.714999999999996</v>
      </c>
      <c r="Q1285" s="5">
        <f t="shared" si="124"/>
        <v>0</v>
      </c>
      <c r="R1285" s="21">
        <f t="shared" si="125"/>
        <v>14.864999999999995</v>
      </c>
      <c r="S1285"/>
    </row>
    <row r="1286" spans="1:19" x14ac:dyDescent="0.25">
      <c r="A1286" t="s">
        <v>4588</v>
      </c>
      <c r="B1286" s="3" t="s">
        <v>2623</v>
      </c>
      <c r="C1286" t="s">
        <v>2624</v>
      </c>
      <c r="D1286" t="str">
        <f t="shared" si="126"/>
        <v>70% Virgin wool (organic),  30% Silk</v>
      </c>
      <c r="E1286" t="str">
        <f t="shared" ref="E1286:E1349" si="128">G1286&amp;" "&amp;" (" &amp;F1286&amp;" )"</f>
        <v>pastel mint (with print)  (4000E )</v>
      </c>
      <c r="F1286" s="1" t="s">
        <v>1596</v>
      </c>
      <c r="G1286" s="1" t="s">
        <v>1597</v>
      </c>
      <c r="H1286" s="3" t="s">
        <v>4513</v>
      </c>
      <c r="I1286" s="2">
        <v>4046304285756</v>
      </c>
      <c r="J1286" s="21">
        <v>16.5</v>
      </c>
      <c r="L1286" s="63">
        <f t="shared" si="127"/>
        <v>39.6</v>
      </c>
      <c r="M1286" t="s">
        <v>1590</v>
      </c>
      <c r="N1286" t="s">
        <v>1591</v>
      </c>
      <c r="P1286" s="16">
        <f t="shared" ref="P1286:P1349" si="129">L1286*(1-$P$4)</f>
        <v>27.72</v>
      </c>
      <c r="Q1286" s="5">
        <f t="shared" ref="Q1286:Q1349" si="130">K1286*P1286</f>
        <v>0</v>
      </c>
      <c r="R1286" s="21">
        <f t="shared" ref="R1286:R1349" si="131">P1286-J1286</f>
        <v>11.219999999999999</v>
      </c>
      <c r="S1286"/>
    </row>
    <row r="1287" spans="1:19" x14ac:dyDescent="0.25">
      <c r="A1287" t="s">
        <v>4588</v>
      </c>
      <c r="B1287" s="3" t="s">
        <v>2625</v>
      </c>
      <c r="C1287" t="s">
        <v>2626</v>
      </c>
      <c r="D1287" t="str">
        <f t="shared" si="126"/>
        <v>70% Virgin wool (organic),  30% Silk</v>
      </c>
      <c r="E1287" t="str">
        <f t="shared" si="128"/>
        <v>pastel mint (with print)  (4000E )</v>
      </c>
      <c r="F1287" s="1" t="s">
        <v>1596</v>
      </c>
      <c r="G1287" s="1" t="s">
        <v>1597</v>
      </c>
      <c r="H1287" s="3" t="s">
        <v>4514</v>
      </c>
      <c r="I1287" s="2">
        <v>4046304285763</v>
      </c>
      <c r="J1287" s="21">
        <v>17.55</v>
      </c>
      <c r="L1287" s="63">
        <f t="shared" si="127"/>
        <v>42.1</v>
      </c>
      <c r="M1287" t="s">
        <v>1590</v>
      </c>
      <c r="N1287" t="s">
        <v>1591</v>
      </c>
      <c r="P1287" s="16">
        <f t="shared" si="129"/>
        <v>29.47</v>
      </c>
      <c r="Q1287" s="5">
        <f t="shared" si="130"/>
        <v>0</v>
      </c>
      <c r="R1287" s="21">
        <f t="shared" si="131"/>
        <v>11.919999999999998</v>
      </c>
      <c r="S1287"/>
    </row>
    <row r="1288" spans="1:19" x14ac:dyDescent="0.25">
      <c r="A1288" t="s">
        <v>4588</v>
      </c>
      <c r="B1288" s="3" t="s">
        <v>2627</v>
      </c>
      <c r="C1288" t="s">
        <v>2628</v>
      </c>
      <c r="D1288" t="str">
        <f t="shared" si="126"/>
        <v>70% Virgin wool (organic),  30% Silk</v>
      </c>
      <c r="E1288" t="str">
        <f t="shared" si="128"/>
        <v>pastel mint (with print)  (4000E )</v>
      </c>
      <c r="F1288" s="1" t="s">
        <v>1596</v>
      </c>
      <c r="G1288" s="1" t="s">
        <v>1597</v>
      </c>
      <c r="H1288" s="3" t="s">
        <v>4515</v>
      </c>
      <c r="I1288" s="2">
        <v>4046304285770</v>
      </c>
      <c r="J1288" s="21">
        <v>19.649999999999999</v>
      </c>
      <c r="L1288" s="63">
        <f t="shared" si="127"/>
        <v>47.15</v>
      </c>
      <c r="M1288" t="s">
        <v>1590</v>
      </c>
      <c r="N1288" t="s">
        <v>1591</v>
      </c>
      <c r="P1288" s="16">
        <f t="shared" si="129"/>
        <v>33.004999999999995</v>
      </c>
      <c r="Q1288" s="5">
        <f t="shared" si="130"/>
        <v>0</v>
      </c>
      <c r="R1288" s="21">
        <f t="shared" si="131"/>
        <v>13.354999999999997</v>
      </c>
      <c r="S1288"/>
    </row>
    <row r="1289" spans="1:19" x14ac:dyDescent="0.25">
      <c r="A1289" t="s">
        <v>4588</v>
      </c>
      <c r="B1289" s="3" t="s">
        <v>2629</v>
      </c>
      <c r="C1289" t="s">
        <v>2630</v>
      </c>
      <c r="D1289" t="str">
        <f t="shared" si="126"/>
        <v>70% Virgin wool (organic),  30% Silk</v>
      </c>
      <c r="E1289" t="str">
        <f t="shared" si="128"/>
        <v>pastel mint (with print)  (4000E )</v>
      </c>
      <c r="F1289" s="1" t="s">
        <v>1596</v>
      </c>
      <c r="G1289" s="1" t="s">
        <v>1597</v>
      </c>
      <c r="H1289" s="3" t="s">
        <v>4516</v>
      </c>
      <c r="I1289" s="2">
        <v>4046304285787</v>
      </c>
      <c r="J1289" s="21">
        <v>20.75</v>
      </c>
      <c r="L1289" s="63">
        <f t="shared" si="127"/>
        <v>49.8</v>
      </c>
      <c r="M1289" t="s">
        <v>1590</v>
      </c>
      <c r="N1289" t="s">
        <v>1591</v>
      </c>
      <c r="P1289" s="16">
        <f t="shared" si="129"/>
        <v>34.859999999999992</v>
      </c>
      <c r="Q1289" s="5">
        <f t="shared" si="130"/>
        <v>0</v>
      </c>
      <c r="R1289" s="21">
        <f t="shared" si="131"/>
        <v>14.109999999999992</v>
      </c>
      <c r="S1289"/>
    </row>
    <row r="1290" spans="1:19" x14ac:dyDescent="0.25">
      <c r="A1290" t="s">
        <v>4588</v>
      </c>
      <c r="B1290" s="3" t="s">
        <v>2631</v>
      </c>
      <c r="C1290" t="s">
        <v>2632</v>
      </c>
      <c r="D1290" t="str">
        <f t="shared" si="126"/>
        <v>70% Virgin wool (organic),  30% Silk</v>
      </c>
      <c r="E1290" t="str">
        <f t="shared" si="128"/>
        <v>magnolia (with print)  (5300E )</v>
      </c>
      <c r="F1290" s="1" t="s">
        <v>1602</v>
      </c>
      <c r="G1290" s="1" t="s">
        <v>1603</v>
      </c>
      <c r="H1290" s="3" t="s">
        <v>4517</v>
      </c>
      <c r="I1290" s="2">
        <v>4046304285848</v>
      </c>
      <c r="J1290" s="21">
        <v>21.85</v>
      </c>
      <c r="L1290" s="63">
        <f t="shared" si="127"/>
        <v>52.449999999999996</v>
      </c>
      <c r="M1290" t="s">
        <v>1590</v>
      </c>
      <c r="N1290" t="s">
        <v>1591</v>
      </c>
      <c r="P1290" s="16">
        <f t="shared" si="129"/>
        <v>36.714999999999996</v>
      </c>
      <c r="Q1290" s="5">
        <f t="shared" si="130"/>
        <v>0</v>
      </c>
      <c r="R1290" s="21">
        <f t="shared" si="131"/>
        <v>14.864999999999995</v>
      </c>
      <c r="S1290"/>
    </row>
    <row r="1291" spans="1:19" x14ac:dyDescent="0.25">
      <c r="A1291" t="s">
        <v>4588</v>
      </c>
      <c r="B1291" s="3" t="s">
        <v>2633</v>
      </c>
      <c r="C1291" t="s">
        <v>2634</v>
      </c>
      <c r="D1291" t="str">
        <f t="shared" si="126"/>
        <v>70% Virgin wool (organic),  30% Silk</v>
      </c>
      <c r="E1291" t="str">
        <f t="shared" si="128"/>
        <v>magnolia (with print)  (5300E )</v>
      </c>
      <c r="F1291" s="1" t="s">
        <v>1602</v>
      </c>
      <c r="G1291" s="1" t="s">
        <v>1603</v>
      </c>
      <c r="H1291" s="3" t="s">
        <v>4513</v>
      </c>
      <c r="I1291" s="2">
        <v>4046304285800</v>
      </c>
      <c r="J1291" s="21">
        <v>16.5</v>
      </c>
      <c r="L1291" s="63">
        <f t="shared" si="127"/>
        <v>39.6</v>
      </c>
      <c r="M1291" t="s">
        <v>1590</v>
      </c>
      <c r="N1291" t="s">
        <v>1591</v>
      </c>
      <c r="P1291" s="16">
        <f t="shared" si="129"/>
        <v>27.72</v>
      </c>
      <c r="Q1291" s="5">
        <f t="shared" si="130"/>
        <v>0</v>
      </c>
      <c r="R1291" s="21">
        <f t="shared" si="131"/>
        <v>11.219999999999999</v>
      </c>
      <c r="S1291"/>
    </row>
    <row r="1292" spans="1:19" x14ac:dyDescent="0.25">
      <c r="A1292" t="s">
        <v>4588</v>
      </c>
      <c r="B1292" s="3" t="s">
        <v>2635</v>
      </c>
      <c r="C1292" t="s">
        <v>2636</v>
      </c>
      <c r="D1292" t="str">
        <f t="shared" si="126"/>
        <v>70% Virgin wool (organic),  30% Silk</v>
      </c>
      <c r="E1292" t="str">
        <f t="shared" si="128"/>
        <v>magnolia (with print)  (5300E )</v>
      </c>
      <c r="F1292" s="1" t="s">
        <v>1602</v>
      </c>
      <c r="G1292" s="1" t="s">
        <v>1603</v>
      </c>
      <c r="H1292" s="3" t="s">
        <v>4514</v>
      </c>
      <c r="I1292" s="2">
        <v>4046304285817</v>
      </c>
      <c r="J1292" s="21">
        <v>17.55</v>
      </c>
      <c r="L1292" s="63">
        <f t="shared" si="127"/>
        <v>42.1</v>
      </c>
      <c r="M1292" t="s">
        <v>1590</v>
      </c>
      <c r="N1292" t="s">
        <v>1591</v>
      </c>
      <c r="P1292" s="16">
        <f t="shared" si="129"/>
        <v>29.47</v>
      </c>
      <c r="Q1292" s="5">
        <f t="shared" si="130"/>
        <v>0</v>
      </c>
      <c r="R1292" s="21">
        <f t="shared" si="131"/>
        <v>11.919999999999998</v>
      </c>
      <c r="S1292"/>
    </row>
    <row r="1293" spans="1:19" x14ac:dyDescent="0.25">
      <c r="A1293" t="s">
        <v>4588</v>
      </c>
      <c r="B1293" s="3" t="s">
        <v>2637</v>
      </c>
      <c r="C1293" t="s">
        <v>2638</v>
      </c>
      <c r="D1293" t="str">
        <f t="shared" si="126"/>
        <v>70% Virgin wool (organic),  30% Silk</v>
      </c>
      <c r="E1293" t="str">
        <f t="shared" si="128"/>
        <v>magnolia (with print)  (5300E )</v>
      </c>
      <c r="F1293" s="1" t="s">
        <v>1602</v>
      </c>
      <c r="G1293" s="1" t="s">
        <v>1603</v>
      </c>
      <c r="H1293" s="3" t="s">
        <v>4515</v>
      </c>
      <c r="I1293" s="2">
        <v>4046304285824</v>
      </c>
      <c r="J1293" s="21">
        <v>19.649999999999999</v>
      </c>
      <c r="L1293" s="63">
        <f t="shared" si="127"/>
        <v>47.15</v>
      </c>
      <c r="M1293" t="s">
        <v>1590</v>
      </c>
      <c r="N1293" t="s">
        <v>1591</v>
      </c>
      <c r="P1293" s="16">
        <f t="shared" si="129"/>
        <v>33.004999999999995</v>
      </c>
      <c r="Q1293" s="5">
        <f t="shared" si="130"/>
        <v>0</v>
      </c>
      <c r="R1293" s="21">
        <f t="shared" si="131"/>
        <v>13.354999999999997</v>
      </c>
      <c r="S1293"/>
    </row>
    <row r="1294" spans="1:19" x14ac:dyDescent="0.25">
      <c r="A1294" t="s">
        <v>4588</v>
      </c>
      <c r="B1294" s="3" t="s">
        <v>2639</v>
      </c>
      <c r="C1294" t="s">
        <v>2640</v>
      </c>
      <c r="D1294" t="str">
        <f t="shared" si="126"/>
        <v>70% Virgin wool (organic),  30% Silk</v>
      </c>
      <c r="E1294" t="str">
        <f t="shared" si="128"/>
        <v>magnolia (with print)  (5300E )</v>
      </c>
      <c r="F1294" s="1" t="s">
        <v>1602</v>
      </c>
      <c r="G1294" s="1" t="s">
        <v>1603</v>
      </c>
      <c r="H1294" s="3" t="s">
        <v>4516</v>
      </c>
      <c r="I1294" s="2">
        <v>4046304285831</v>
      </c>
      <c r="J1294" s="21">
        <v>20.75</v>
      </c>
      <c r="L1294" s="63">
        <f t="shared" si="127"/>
        <v>49.8</v>
      </c>
      <c r="M1294" t="s">
        <v>1590</v>
      </c>
      <c r="N1294" t="s">
        <v>1591</v>
      </c>
      <c r="P1294" s="16">
        <f t="shared" si="129"/>
        <v>34.859999999999992</v>
      </c>
      <c r="Q1294" s="5">
        <f t="shared" si="130"/>
        <v>0</v>
      </c>
      <c r="R1294" s="21">
        <f t="shared" si="131"/>
        <v>14.109999999999992</v>
      </c>
      <c r="S1294"/>
    </row>
    <row r="1295" spans="1:19" x14ac:dyDescent="0.25">
      <c r="A1295" t="s">
        <v>4588</v>
      </c>
      <c r="B1295" s="3" t="s">
        <v>2641</v>
      </c>
      <c r="C1295" t="s">
        <v>2642</v>
      </c>
      <c r="D1295" t="str">
        <f t="shared" si="126"/>
        <v>70% Virgin wool (organic),  30% Silk</v>
      </c>
      <c r="E1295" t="str">
        <f t="shared" si="128"/>
        <v xml:space="preserve">  (4 )</v>
      </c>
      <c r="F1295" s="1">
        <v>4</v>
      </c>
      <c r="H1295" s="3" t="s">
        <v>4517</v>
      </c>
      <c r="I1295" s="2">
        <v>4046304228067</v>
      </c>
      <c r="J1295" s="21">
        <v>8.4499999999999993</v>
      </c>
      <c r="L1295" s="63">
        <f t="shared" si="127"/>
        <v>20.3</v>
      </c>
      <c r="M1295" t="s">
        <v>1590</v>
      </c>
      <c r="N1295" t="s">
        <v>1591</v>
      </c>
      <c r="P1295" s="16">
        <f t="shared" si="129"/>
        <v>14.209999999999999</v>
      </c>
      <c r="Q1295" s="5">
        <f t="shared" si="130"/>
        <v>0</v>
      </c>
      <c r="R1295" s="21">
        <f t="shared" si="131"/>
        <v>5.76</v>
      </c>
      <c r="S1295"/>
    </row>
    <row r="1296" spans="1:19" x14ac:dyDescent="0.25">
      <c r="A1296" t="s">
        <v>4588</v>
      </c>
      <c r="B1296" s="3" t="s">
        <v>2643</v>
      </c>
      <c r="C1296" t="s">
        <v>2644</v>
      </c>
      <c r="D1296" t="str">
        <f t="shared" si="126"/>
        <v>70% Virgin wool (organic),  30% Silk</v>
      </c>
      <c r="E1296" t="str">
        <f t="shared" si="128"/>
        <v xml:space="preserve">  (4 )</v>
      </c>
      <c r="F1296" s="1">
        <v>4</v>
      </c>
      <c r="H1296" s="3" t="s">
        <v>4512</v>
      </c>
      <c r="I1296" s="2">
        <v>4046304228012</v>
      </c>
      <c r="J1296" s="21">
        <v>7.2</v>
      </c>
      <c r="L1296" s="63">
        <f t="shared" si="127"/>
        <v>17.299999999999997</v>
      </c>
      <c r="M1296" t="s">
        <v>1590</v>
      </c>
      <c r="N1296" t="s">
        <v>1591</v>
      </c>
      <c r="P1296" s="16">
        <f t="shared" si="129"/>
        <v>12.109999999999998</v>
      </c>
      <c r="Q1296" s="5">
        <f t="shared" si="130"/>
        <v>0</v>
      </c>
      <c r="R1296" s="21">
        <f t="shared" si="131"/>
        <v>4.9099999999999975</v>
      </c>
      <c r="S1296"/>
    </row>
    <row r="1297" spans="1:19" x14ac:dyDescent="0.25">
      <c r="A1297" t="s">
        <v>4588</v>
      </c>
      <c r="B1297" s="3" t="s">
        <v>2645</v>
      </c>
      <c r="C1297" t="s">
        <v>2646</v>
      </c>
      <c r="D1297" t="str">
        <f t="shared" si="126"/>
        <v>70% Virgin wool (organic),  30% Silk</v>
      </c>
      <c r="E1297" t="str">
        <f t="shared" si="128"/>
        <v xml:space="preserve">  (4 )</v>
      </c>
      <c r="F1297" s="1">
        <v>4</v>
      </c>
      <c r="H1297" s="3" t="s">
        <v>4513</v>
      </c>
      <c r="I1297" s="2">
        <v>4046304228029</v>
      </c>
      <c r="J1297" s="21">
        <v>7.45</v>
      </c>
      <c r="L1297" s="63">
        <f t="shared" si="127"/>
        <v>17.899999999999999</v>
      </c>
      <c r="M1297" t="s">
        <v>1590</v>
      </c>
      <c r="N1297" t="s">
        <v>1591</v>
      </c>
      <c r="P1297" s="16">
        <f t="shared" si="129"/>
        <v>12.529999999999998</v>
      </c>
      <c r="Q1297" s="5">
        <f t="shared" si="130"/>
        <v>0</v>
      </c>
      <c r="R1297" s="21">
        <f t="shared" si="131"/>
        <v>5.0799999999999974</v>
      </c>
      <c r="S1297"/>
    </row>
    <row r="1298" spans="1:19" x14ac:dyDescent="0.25">
      <c r="A1298" t="s">
        <v>4588</v>
      </c>
      <c r="B1298" s="3" t="s">
        <v>2647</v>
      </c>
      <c r="C1298" t="s">
        <v>2648</v>
      </c>
      <c r="D1298" t="str">
        <f t="shared" si="126"/>
        <v>70% Virgin wool (organic),  30% Silk</v>
      </c>
      <c r="E1298" t="str">
        <f t="shared" si="128"/>
        <v xml:space="preserve">  (4 )</v>
      </c>
      <c r="F1298" s="1">
        <v>4</v>
      </c>
      <c r="H1298" s="3" t="s">
        <v>4514</v>
      </c>
      <c r="I1298" s="2">
        <v>4046304228036</v>
      </c>
      <c r="J1298" s="21">
        <v>7.7</v>
      </c>
      <c r="L1298" s="63">
        <f t="shared" si="127"/>
        <v>18.5</v>
      </c>
      <c r="M1298" t="s">
        <v>1590</v>
      </c>
      <c r="N1298" t="s">
        <v>1591</v>
      </c>
      <c r="P1298" s="16">
        <f t="shared" si="129"/>
        <v>12.95</v>
      </c>
      <c r="Q1298" s="5">
        <f t="shared" si="130"/>
        <v>0</v>
      </c>
      <c r="R1298" s="21">
        <f t="shared" si="131"/>
        <v>5.2499999999999991</v>
      </c>
      <c r="S1298"/>
    </row>
    <row r="1299" spans="1:19" x14ac:dyDescent="0.25">
      <c r="A1299" t="s">
        <v>4588</v>
      </c>
      <c r="B1299" s="3" t="s">
        <v>2649</v>
      </c>
      <c r="C1299" t="s">
        <v>2650</v>
      </c>
      <c r="D1299" t="str">
        <f t="shared" si="126"/>
        <v>70% Virgin wool (organic),  30% Silk</v>
      </c>
      <c r="E1299" t="str">
        <f t="shared" si="128"/>
        <v xml:space="preserve">  (4 )</v>
      </c>
      <c r="F1299" s="1">
        <v>4</v>
      </c>
      <c r="H1299" s="3" t="s">
        <v>4515</v>
      </c>
      <c r="I1299" s="2">
        <v>4046304228043</v>
      </c>
      <c r="J1299" s="21">
        <v>7.95</v>
      </c>
      <c r="L1299" s="63">
        <f t="shared" si="127"/>
        <v>19.100000000000001</v>
      </c>
      <c r="M1299" t="s">
        <v>1590</v>
      </c>
      <c r="N1299" t="s">
        <v>1591</v>
      </c>
      <c r="P1299" s="16">
        <f t="shared" si="129"/>
        <v>13.370000000000001</v>
      </c>
      <c r="Q1299" s="5">
        <f t="shared" si="130"/>
        <v>0</v>
      </c>
      <c r="R1299" s="21">
        <f t="shared" si="131"/>
        <v>5.4200000000000008</v>
      </c>
      <c r="S1299"/>
    </row>
    <row r="1300" spans="1:19" x14ac:dyDescent="0.25">
      <c r="A1300" t="s">
        <v>4588</v>
      </c>
      <c r="B1300" s="3" t="s">
        <v>2651</v>
      </c>
      <c r="C1300" t="s">
        <v>2652</v>
      </c>
      <c r="D1300" t="str">
        <f t="shared" si="126"/>
        <v>70% Virgin wool (organic),  30% Silk</v>
      </c>
      <c r="E1300" t="str">
        <f t="shared" si="128"/>
        <v xml:space="preserve">  (4 )</v>
      </c>
      <c r="F1300" s="1">
        <v>4</v>
      </c>
      <c r="H1300" s="3" t="s">
        <v>4516</v>
      </c>
      <c r="I1300" s="2">
        <v>4046304228050</v>
      </c>
      <c r="J1300" s="21">
        <v>8.1999999999999993</v>
      </c>
      <c r="L1300" s="63">
        <f t="shared" si="127"/>
        <v>19.7</v>
      </c>
      <c r="M1300" t="s">
        <v>1590</v>
      </c>
      <c r="N1300" t="s">
        <v>1591</v>
      </c>
      <c r="P1300" s="16">
        <f t="shared" si="129"/>
        <v>13.79</v>
      </c>
      <c r="Q1300" s="5">
        <f t="shared" si="130"/>
        <v>0</v>
      </c>
      <c r="R1300" s="21">
        <f t="shared" si="131"/>
        <v>5.59</v>
      </c>
      <c r="S1300"/>
    </row>
    <row r="1301" spans="1:19" x14ac:dyDescent="0.25">
      <c r="A1301" t="s">
        <v>4588</v>
      </c>
      <c r="B1301" s="3" t="s">
        <v>2653</v>
      </c>
      <c r="C1301" t="s">
        <v>2654</v>
      </c>
      <c r="D1301" t="str">
        <f t="shared" si="126"/>
        <v>70% Virgin wool (organic),  30% Silk</v>
      </c>
      <c r="E1301" t="str">
        <f t="shared" si="128"/>
        <v>light grey mélange  (91 )</v>
      </c>
      <c r="F1301" s="1">
        <v>91</v>
      </c>
      <c r="G1301" s="1" t="s">
        <v>523</v>
      </c>
      <c r="H1301" s="3" t="s">
        <v>4517</v>
      </c>
      <c r="I1301" s="2">
        <v>4046304214206</v>
      </c>
      <c r="J1301" s="21">
        <v>8.4499999999999993</v>
      </c>
      <c r="L1301" s="63">
        <f t="shared" si="127"/>
        <v>20.3</v>
      </c>
      <c r="M1301" t="s">
        <v>1590</v>
      </c>
      <c r="N1301" t="s">
        <v>1591</v>
      </c>
      <c r="P1301" s="16">
        <f t="shared" si="129"/>
        <v>14.209999999999999</v>
      </c>
      <c r="Q1301" s="5">
        <f t="shared" si="130"/>
        <v>0</v>
      </c>
      <c r="R1301" s="21">
        <f t="shared" si="131"/>
        <v>5.76</v>
      </c>
      <c r="S1301"/>
    </row>
    <row r="1302" spans="1:19" x14ac:dyDescent="0.25">
      <c r="A1302" t="s">
        <v>4588</v>
      </c>
      <c r="B1302" s="3" t="s">
        <v>2655</v>
      </c>
      <c r="C1302" t="s">
        <v>2656</v>
      </c>
      <c r="D1302" t="str">
        <f t="shared" si="126"/>
        <v>70% Virgin wool (organic),  30% Silk</v>
      </c>
      <c r="E1302" t="str">
        <f t="shared" si="128"/>
        <v>light grey mélange  (91 )</v>
      </c>
      <c r="F1302" s="1">
        <v>91</v>
      </c>
      <c r="G1302" s="1" t="s">
        <v>523</v>
      </c>
      <c r="H1302" s="3" t="s">
        <v>4512</v>
      </c>
      <c r="I1302" s="2">
        <v>4046304190678</v>
      </c>
      <c r="J1302" s="21">
        <v>7.2</v>
      </c>
      <c r="L1302" s="63">
        <f t="shared" si="127"/>
        <v>17.299999999999997</v>
      </c>
      <c r="M1302" t="s">
        <v>1590</v>
      </c>
      <c r="N1302" t="s">
        <v>1591</v>
      </c>
      <c r="P1302" s="16">
        <f t="shared" si="129"/>
        <v>12.109999999999998</v>
      </c>
      <c r="Q1302" s="5">
        <f t="shared" si="130"/>
        <v>0</v>
      </c>
      <c r="R1302" s="21">
        <f t="shared" si="131"/>
        <v>4.9099999999999975</v>
      </c>
      <c r="S1302"/>
    </row>
    <row r="1303" spans="1:19" x14ac:dyDescent="0.25">
      <c r="A1303" t="s">
        <v>4588</v>
      </c>
      <c r="B1303" s="3" t="s">
        <v>2657</v>
      </c>
      <c r="C1303" t="s">
        <v>2658</v>
      </c>
      <c r="D1303" t="str">
        <f t="shared" si="126"/>
        <v>70% Virgin wool (organic),  30% Silk</v>
      </c>
      <c r="E1303" t="str">
        <f t="shared" si="128"/>
        <v>light grey mélange  (91 )</v>
      </c>
      <c r="F1303" s="1">
        <v>91</v>
      </c>
      <c r="G1303" s="1" t="s">
        <v>523</v>
      </c>
      <c r="H1303" s="3" t="s">
        <v>4513</v>
      </c>
      <c r="I1303" s="2">
        <v>4046304190685</v>
      </c>
      <c r="J1303" s="21">
        <v>7.45</v>
      </c>
      <c r="L1303" s="63">
        <f t="shared" si="127"/>
        <v>17.899999999999999</v>
      </c>
      <c r="M1303" t="s">
        <v>1590</v>
      </c>
      <c r="N1303" t="s">
        <v>1591</v>
      </c>
      <c r="P1303" s="16">
        <f t="shared" si="129"/>
        <v>12.529999999999998</v>
      </c>
      <c r="Q1303" s="5">
        <f t="shared" si="130"/>
        <v>0</v>
      </c>
      <c r="R1303" s="21">
        <f t="shared" si="131"/>
        <v>5.0799999999999974</v>
      </c>
      <c r="S1303"/>
    </row>
    <row r="1304" spans="1:19" x14ac:dyDescent="0.25">
      <c r="A1304" t="s">
        <v>4588</v>
      </c>
      <c r="B1304" s="3" t="s">
        <v>2659</v>
      </c>
      <c r="C1304" t="s">
        <v>2660</v>
      </c>
      <c r="D1304" t="str">
        <f t="shared" si="126"/>
        <v>70% Virgin wool (organic),  30% Silk</v>
      </c>
      <c r="E1304" t="str">
        <f t="shared" si="128"/>
        <v>light grey mélange  (91 )</v>
      </c>
      <c r="F1304" s="1">
        <v>91</v>
      </c>
      <c r="G1304" s="1" t="s">
        <v>523</v>
      </c>
      <c r="H1304" s="3" t="s">
        <v>4514</v>
      </c>
      <c r="I1304" s="2">
        <v>4046304190692</v>
      </c>
      <c r="J1304" s="21">
        <v>7.7</v>
      </c>
      <c r="L1304" s="63">
        <f t="shared" si="127"/>
        <v>18.5</v>
      </c>
      <c r="M1304" t="s">
        <v>1590</v>
      </c>
      <c r="N1304" t="s">
        <v>1591</v>
      </c>
      <c r="P1304" s="16">
        <f t="shared" si="129"/>
        <v>12.95</v>
      </c>
      <c r="Q1304" s="5">
        <f t="shared" si="130"/>
        <v>0</v>
      </c>
      <c r="R1304" s="21">
        <f t="shared" si="131"/>
        <v>5.2499999999999991</v>
      </c>
      <c r="S1304"/>
    </row>
    <row r="1305" spans="1:19" x14ac:dyDescent="0.25">
      <c r="A1305" t="s">
        <v>4588</v>
      </c>
      <c r="B1305" s="3" t="s">
        <v>2661</v>
      </c>
      <c r="C1305" t="s">
        <v>2662</v>
      </c>
      <c r="D1305" t="str">
        <f t="shared" si="126"/>
        <v>70% Virgin wool (organic),  30% Silk</v>
      </c>
      <c r="E1305" t="str">
        <f t="shared" si="128"/>
        <v>light grey mélange  (91 )</v>
      </c>
      <c r="F1305" s="1">
        <v>91</v>
      </c>
      <c r="G1305" s="1" t="s">
        <v>523</v>
      </c>
      <c r="H1305" s="3" t="s">
        <v>4515</v>
      </c>
      <c r="I1305" s="2">
        <v>4046304214183</v>
      </c>
      <c r="J1305" s="21">
        <v>7.95</v>
      </c>
      <c r="L1305" s="63">
        <f t="shared" si="127"/>
        <v>19.100000000000001</v>
      </c>
      <c r="M1305" t="s">
        <v>1590</v>
      </c>
      <c r="N1305" t="s">
        <v>1591</v>
      </c>
      <c r="P1305" s="16">
        <f t="shared" si="129"/>
        <v>13.370000000000001</v>
      </c>
      <c r="Q1305" s="5">
        <f t="shared" si="130"/>
        <v>0</v>
      </c>
      <c r="R1305" s="21">
        <f t="shared" si="131"/>
        <v>5.4200000000000008</v>
      </c>
      <c r="S1305"/>
    </row>
    <row r="1306" spans="1:19" x14ac:dyDescent="0.25">
      <c r="A1306" t="s">
        <v>4588</v>
      </c>
      <c r="B1306" s="3" t="s">
        <v>2663</v>
      </c>
      <c r="C1306" t="s">
        <v>2664</v>
      </c>
      <c r="D1306" t="str">
        <f t="shared" si="126"/>
        <v>70% Virgin wool (organic),  30% Silk</v>
      </c>
      <c r="E1306" t="str">
        <f t="shared" si="128"/>
        <v>light grey mélange  (91 )</v>
      </c>
      <c r="F1306" s="1">
        <v>91</v>
      </c>
      <c r="G1306" s="1" t="s">
        <v>523</v>
      </c>
      <c r="H1306" s="3" t="s">
        <v>4516</v>
      </c>
      <c r="I1306" s="2">
        <v>4046304214190</v>
      </c>
      <c r="J1306" s="21">
        <v>8.1999999999999993</v>
      </c>
      <c r="L1306" s="63">
        <f t="shared" si="127"/>
        <v>19.7</v>
      </c>
      <c r="M1306" t="s">
        <v>1590</v>
      </c>
      <c r="N1306" t="s">
        <v>1591</v>
      </c>
      <c r="P1306" s="16">
        <f t="shared" si="129"/>
        <v>13.79</v>
      </c>
      <c r="Q1306" s="5">
        <f t="shared" si="130"/>
        <v>0</v>
      </c>
      <c r="R1306" s="21">
        <f t="shared" si="131"/>
        <v>5.59</v>
      </c>
      <c r="S1306"/>
    </row>
    <row r="1307" spans="1:19" x14ac:dyDescent="0.25">
      <c r="A1307" t="s">
        <v>4588</v>
      </c>
      <c r="B1307" s="3" t="s">
        <v>2665</v>
      </c>
      <c r="C1307" t="s">
        <v>2666</v>
      </c>
      <c r="D1307" t="str">
        <f t="shared" si="126"/>
        <v>70% Virgin wool (organic),  30% Silk</v>
      </c>
      <c r="E1307" t="str">
        <f t="shared" si="128"/>
        <v>navy-blue  (33 )</v>
      </c>
      <c r="F1307" s="1">
        <v>33</v>
      </c>
      <c r="G1307" s="1" t="s">
        <v>1662</v>
      </c>
      <c r="H1307" s="3" t="s">
        <v>4517</v>
      </c>
      <c r="I1307" s="2">
        <v>4046304228128</v>
      </c>
      <c r="J1307" s="21">
        <v>8.4499999999999993</v>
      </c>
      <c r="L1307" s="63">
        <f t="shared" si="127"/>
        <v>20.3</v>
      </c>
      <c r="M1307" t="s">
        <v>1590</v>
      </c>
      <c r="N1307" t="s">
        <v>1591</v>
      </c>
      <c r="P1307" s="16">
        <f t="shared" si="129"/>
        <v>14.209999999999999</v>
      </c>
      <c r="Q1307" s="5">
        <f t="shared" si="130"/>
        <v>0</v>
      </c>
      <c r="R1307" s="21">
        <f t="shared" si="131"/>
        <v>5.76</v>
      </c>
      <c r="S1307"/>
    </row>
    <row r="1308" spans="1:19" x14ac:dyDescent="0.25">
      <c r="A1308" t="s">
        <v>4588</v>
      </c>
      <c r="B1308" s="3" t="s">
        <v>2667</v>
      </c>
      <c r="C1308" t="s">
        <v>2668</v>
      </c>
      <c r="D1308" t="str">
        <f t="shared" si="126"/>
        <v>70% Virgin wool (organic),  30% Silk</v>
      </c>
      <c r="E1308" t="str">
        <f t="shared" si="128"/>
        <v>navy-blue  (33 )</v>
      </c>
      <c r="F1308" s="1">
        <v>33</v>
      </c>
      <c r="G1308" s="1" t="s">
        <v>1662</v>
      </c>
      <c r="H1308" s="3" t="s">
        <v>4512</v>
      </c>
      <c r="I1308" s="2">
        <v>4046304228074</v>
      </c>
      <c r="J1308" s="21">
        <v>7.2</v>
      </c>
      <c r="L1308" s="63">
        <f t="shared" si="127"/>
        <v>17.299999999999997</v>
      </c>
      <c r="M1308" t="s">
        <v>1590</v>
      </c>
      <c r="N1308" t="s">
        <v>1591</v>
      </c>
      <c r="P1308" s="16">
        <f t="shared" si="129"/>
        <v>12.109999999999998</v>
      </c>
      <c r="Q1308" s="5">
        <f t="shared" si="130"/>
        <v>0</v>
      </c>
      <c r="R1308" s="21">
        <f t="shared" si="131"/>
        <v>4.9099999999999975</v>
      </c>
      <c r="S1308"/>
    </row>
    <row r="1309" spans="1:19" x14ac:dyDescent="0.25">
      <c r="A1309" t="s">
        <v>4588</v>
      </c>
      <c r="B1309" s="3" t="s">
        <v>2669</v>
      </c>
      <c r="C1309" t="s">
        <v>2670</v>
      </c>
      <c r="D1309" t="str">
        <f t="shared" si="126"/>
        <v>70% Virgin wool (organic),  30% Silk</v>
      </c>
      <c r="E1309" t="str">
        <f t="shared" si="128"/>
        <v>navy-blue  (33 )</v>
      </c>
      <c r="F1309" s="1">
        <v>33</v>
      </c>
      <c r="G1309" s="1" t="s">
        <v>1662</v>
      </c>
      <c r="H1309" s="3" t="s">
        <v>4513</v>
      </c>
      <c r="I1309" s="2">
        <v>4046304228081</v>
      </c>
      <c r="J1309" s="21">
        <v>7.45</v>
      </c>
      <c r="L1309" s="63">
        <f t="shared" si="127"/>
        <v>17.899999999999999</v>
      </c>
      <c r="M1309" t="s">
        <v>1590</v>
      </c>
      <c r="N1309" t="s">
        <v>1591</v>
      </c>
      <c r="P1309" s="16">
        <f t="shared" si="129"/>
        <v>12.529999999999998</v>
      </c>
      <c r="Q1309" s="5">
        <f t="shared" si="130"/>
        <v>0</v>
      </c>
      <c r="R1309" s="21">
        <f t="shared" si="131"/>
        <v>5.0799999999999974</v>
      </c>
      <c r="S1309"/>
    </row>
    <row r="1310" spans="1:19" x14ac:dyDescent="0.25">
      <c r="A1310" t="s">
        <v>4588</v>
      </c>
      <c r="B1310" s="3" t="s">
        <v>2671</v>
      </c>
      <c r="C1310" t="s">
        <v>2672</v>
      </c>
      <c r="D1310" t="str">
        <f t="shared" si="126"/>
        <v>70% Virgin wool (organic),  30% Silk</v>
      </c>
      <c r="E1310" t="str">
        <f t="shared" si="128"/>
        <v>navy-blue  (33 )</v>
      </c>
      <c r="F1310" s="1">
        <v>33</v>
      </c>
      <c r="G1310" s="1" t="s">
        <v>1662</v>
      </c>
      <c r="H1310" s="3" t="s">
        <v>4514</v>
      </c>
      <c r="I1310" s="2">
        <v>4046304228098</v>
      </c>
      <c r="J1310" s="21">
        <v>7.7</v>
      </c>
      <c r="L1310" s="63">
        <f t="shared" si="127"/>
        <v>18.5</v>
      </c>
      <c r="M1310" t="s">
        <v>1590</v>
      </c>
      <c r="N1310" t="s">
        <v>1591</v>
      </c>
      <c r="P1310" s="16">
        <f t="shared" si="129"/>
        <v>12.95</v>
      </c>
      <c r="Q1310" s="5">
        <f t="shared" si="130"/>
        <v>0</v>
      </c>
      <c r="R1310" s="21">
        <f t="shared" si="131"/>
        <v>5.2499999999999991</v>
      </c>
      <c r="S1310"/>
    </row>
    <row r="1311" spans="1:19" x14ac:dyDescent="0.25">
      <c r="A1311" t="s">
        <v>4588</v>
      </c>
      <c r="B1311" s="3" t="s">
        <v>2673</v>
      </c>
      <c r="C1311" t="s">
        <v>2674</v>
      </c>
      <c r="D1311" t="str">
        <f t="shared" si="126"/>
        <v>70% Virgin wool (organic),  30% Silk</v>
      </c>
      <c r="E1311" t="str">
        <f t="shared" si="128"/>
        <v>navy-blue  (33 )</v>
      </c>
      <c r="F1311" s="1">
        <v>33</v>
      </c>
      <c r="G1311" s="1" t="s">
        <v>1662</v>
      </c>
      <c r="H1311" s="3" t="s">
        <v>4515</v>
      </c>
      <c r="I1311" s="2">
        <v>4046304228104</v>
      </c>
      <c r="J1311" s="21">
        <v>7.95</v>
      </c>
      <c r="L1311" s="63">
        <f t="shared" si="127"/>
        <v>19.100000000000001</v>
      </c>
      <c r="M1311" t="s">
        <v>1590</v>
      </c>
      <c r="N1311" t="s">
        <v>1591</v>
      </c>
      <c r="P1311" s="16">
        <f t="shared" si="129"/>
        <v>13.370000000000001</v>
      </c>
      <c r="Q1311" s="5">
        <f t="shared" si="130"/>
        <v>0</v>
      </c>
      <c r="R1311" s="21">
        <f t="shared" si="131"/>
        <v>5.4200000000000008</v>
      </c>
      <c r="S1311"/>
    </row>
    <row r="1312" spans="1:19" x14ac:dyDescent="0.25">
      <c r="A1312" t="s">
        <v>4588</v>
      </c>
      <c r="B1312" s="3" t="s">
        <v>2675</v>
      </c>
      <c r="C1312" t="s">
        <v>2676</v>
      </c>
      <c r="D1312" t="str">
        <f t="shared" si="126"/>
        <v>70% Virgin wool (organic),  30% Silk</v>
      </c>
      <c r="E1312" t="str">
        <f t="shared" si="128"/>
        <v>navy-blue  (33 )</v>
      </c>
      <c r="F1312" s="1">
        <v>33</v>
      </c>
      <c r="G1312" s="1" t="s">
        <v>1662</v>
      </c>
      <c r="H1312" s="3" t="s">
        <v>4516</v>
      </c>
      <c r="I1312" s="2">
        <v>4046304228111</v>
      </c>
      <c r="J1312" s="21">
        <v>8.1999999999999993</v>
      </c>
      <c r="L1312" s="63">
        <f t="shared" si="127"/>
        <v>19.7</v>
      </c>
      <c r="M1312" t="s">
        <v>1590</v>
      </c>
      <c r="N1312" t="s">
        <v>1591</v>
      </c>
      <c r="P1312" s="16">
        <f t="shared" si="129"/>
        <v>13.79</v>
      </c>
      <c r="Q1312" s="5">
        <f t="shared" si="130"/>
        <v>0</v>
      </c>
      <c r="R1312" s="21">
        <f t="shared" si="131"/>
        <v>5.59</v>
      </c>
      <c r="S1312"/>
    </row>
    <row r="1313" spans="1:19" x14ac:dyDescent="0.25">
      <c r="A1313" t="s">
        <v>4588</v>
      </c>
      <c r="B1313" s="3" t="s">
        <v>2677</v>
      </c>
      <c r="C1313" t="s">
        <v>2678</v>
      </c>
      <c r="D1313" t="str">
        <f t="shared" si="126"/>
        <v>70% Virgin wool (organic),  30% Silk</v>
      </c>
      <c r="E1313" t="str">
        <f t="shared" si="128"/>
        <v>olive  (43E )</v>
      </c>
      <c r="F1313" s="1" t="s">
        <v>1758</v>
      </c>
      <c r="G1313" s="1" t="s">
        <v>1759</v>
      </c>
      <c r="H1313" s="3" t="s">
        <v>4517</v>
      </c>
      <c r="I1313" s="2">
        <v>4046304262184</v>
      </c>
      <c r="J1313" s="21">
        <v>8.8000000000000007</v>
      </c>
      <c r="L1313" s="63">
        <f t="shared" si="127"/>
        <v>21.099999999999998</v>
      </c>
      <c r="M1313" t="s">
        <v>1590</v>
      </c>
      <c r="N1313" t="s">
        <v>1591</v>
      </c>
      <c r="P1313" s="16">
        <f t="shared" si="129"/>
        <v>14.769999999999998</v>
      </c>
      <c r="Q1313" s="5">
        <f t="shared" si="130"/>
        <v>0</v>
      </c>
      <c r="R1313" s="21">
        <f t="shared" si="131"/>
        <v>5.9699999999999971</v>
      </c>
      <c r="S1313"/>
    </row>
    <row r="1314" spans="1:19" x14ac:dyDescent="0.25">
      <c r="A1314" t="s">
        <v>4588</v>
      </c>
      <c r="B1314" s="3" t="s">
        <v>2679</v>
      </c>
      <c r="C1314" t="s">
        <v>2680</v>
      </c>
      <c r="D1314" t="str">
        <f t="shared" si="126"/>
        <v>70% Virgin wool (organic),  30% Silk</v>
      </c>
      <c r="E1314" t="str">
        <f t="shared" si="128"/>
        <v>olive  (43E )</v>
      </c>
      <c r="F1314" s="1" t="s">
        <v>1758</v>
      </c>
      <c r="G1314" s="1" t="s">
        <v>1759</v>
      </c>
      <c r="H1314" s="3" t="s">
        <v>4512</v>
      </c>
      <c r="I1314" s="2">
        <v>4046304262139</v>
      </c>
      <c r="J1314" s="21">
        <v>6.8</v>
      </c>
      <c r="L1314" s="63">
        <f t="shared" si="127"/>
        <v>16.3</v>
      </c>
      <c r="M1314" t="s">
        <v>1590</v>
      </c>
      <c r="N1314" t="s">
        <v>1591</v>
      </c>
      <c r="P1314" s="16">
        <f t="shared" si="129"/>
        <v>11.41</v>
      </c>
      <c r="Q1314" s="5">
        <f t="shared" si="130"/>
        <v>0</v>
      </c>
      <c r="R1314" s="21">
        <f t="shared" si="131"/>
        <v>4.6100000000000003</v>
      </c>
      <c r="S1314"/>
    </row>
    <row r="1315" spans="1:19" x14ac:dyDescent="0.25">
      <c r="A1315" t="s">
        <v>4588</v>
      </c>
      <c r="B1315" s="3" t="s">
        <v>2681</v>
      </c>
      <c r="C1315" t="s">
        <v>2682</v>
      </c>
      <c r="D1315" t="str">
        <f t="shared" si="126"/>
        <v>70% Virgin wool (organic),  30% Silk</v>
      </c>
      <c r="E1315" t="str">
        <f t="shared" si="128"/>
        <v>olive  (43E )</v>
      </c>
      <c r="F1315" s="1" t="s">
        <v>1758</v>
      </c>
      <c r="G1315" s="1" t="s">
        <v>1759</v>
      </c>
      <c r="H1315" s="3" t="s">
        <v>4513</v>
      </c>
      <c r="I1315" s="2">
        <v>4046304262146</v>
      </c>
      <c r="J1315" s="21">
        <v>7.2</v>
      </c>
      <c r="L1315" s="63">
        <f t="shared" si="127"/>
        <v>17.299999999999997</v>
      </c>
      <c r="M1315" t="s">
        <v>1590</v>
      </c>
      <c r="N1315" t="s">
        <v>1591</v>
      </c>
      <c r="P1315" s="16">
        <f t="shared" si="129"/>
        <v>12.109999999999998</v>
      </c>
      <c r="Q1315" s="5">
        <f t="shared" si="130"/>
        <v>0</v>
      </c>
      <c r="R1315" s="21">
        <f t="shared" si="131"/>
        <v>4.9099999999999975</v>
      </c>
      <c r="S1315"/>
    </row>
    <row r="1316" spans="1:19" x14ac:dyDescent="0.25">
      <c r="A1316" t="s">
        <v>4588</v>
      </c>
      <c r="B1316" s="3" t="s">
        <v>2683</v>
      </c>
      <c r="C1316" t="s">
        <v>2684</v>
      </c>
      <c r="D1316" t="str">
        <f t="shared" si="126"/>
        <v>70% Virgin wool (organic),  30% Silk</v>
      </c>
      <c r="E1316" t="str">
        <f t="shared" si="128"/>
        <v>olive  (43E )</v>
      </c>
      <c r="F1316" s="1" t="s">
        <v>1758</v>
      </c>
      <c r="G1316" s="1" t="s">
        <v>1759</v>
      </c>
      <c r="H1316" s="3" t="s">
        <v>4514</v>
      </c>
      <c r="I1316" s="2">
        <v>4046304262153</v>
      </c>
      <c r="J1316" s="21">
        <v>7.6</v>
      </c>
      <c r="L1316" s="63">
        <f t="shared" si="127"/>
        <v>18.25</v>
      </c>
      <c r="M1316" t="s">
        <v>1590</v>
      </c>
      <c r="N1316" t="s">
        <v>1591</v>
      </c>
      <c r="P1316" s="16">
        <f t="shared" si="129"/>
        <v>12.774999999999999</v>
      </c>
      <c r="Q1316" s="5">
        <f t="shared" si="130"/>
        <v>0</v>
      </c>
      <c r="R1316" s="21">
        <f t="shared" si="131"/>
        <v>5.1749999999999989</v>
      </c>
      <c r="S1316"/>
    </row>
    <row r="1317" spans="1:19" x14ac:dyDescent="0.25">
      <c r="A1317" t="s">
        <v>4588</v>
      </c>
      <c r="B1317" s="3" t="s">
        <v>2685</v>
      </c>
      <c r="C1317" t="s">
        <v>2686</v>
      </c>
      <c r="D1317" t="str">
        <f t="shared" si="126"/>
        <v>70% Virgin wool (organic),  30% Silk</v>
      </c>
      <c r="E1317" t="str">
        <f t="shared" si="128"/>
        <v>olive  (43E )</v>
      </c>
      <c r="F1317" s="1" t="s">
        <v>1758</v>
      </c>
      <c r="G1317" s="1" t="s">
        <v>1759</v>
      </c>
      <c r="H1317" s="3" t="s">
        <v>4515</v>
      </c>
      <c r="I1317" s="2">
        <v>4046304262160</v>
      </c>
      <c r="J1317" s="21">
        <v>8</v>
      </c>
      <c r="L1317" s="63">
        <f t="shared" si="127"/>
        <v>19.2</v>
      </c>
      <c r="M1317" t="s">
        <v>1590</v>
      </c>
      <c r="N1317" t="s">
        <v>1591</v>
      </c>
      <c r="P1317" s="16">
        <f t="shared" si="129"/>
        <v>13.44</v>
      </c>
      <c r="Q1317" s="5">
        <f t="shared" si="130"/>
        <v>0</v>
      </c>
      <c r="R1317" s="21">
        <f t="shared" si="131"/>
        <v>5.4399999999999995</v>
      </c>
      <c r="S1317"/>
    </row>
    <row r="1318" spans="1:19" x14ac:dyDescent="0.25">
      <c r="A1318" t="s">
        <v>4588</v>
      </c>
      <c r="B1318" s="3" t="s">
        <v>2687</v>
      </c>
      <c r="C1318" t="s">
        <v>2688</v>
      </c>
      <c r="D1318" t="str">
        <f t="shared" si="126"/>
        <v>70% Virgin wool (organic),  30% Silk</v>
      </c>
      <c r="E1318" t="str">
        <f t="shared" si="128"/>
        <v>olive  (43E )</v>
      </c>
      <c r="F1318" s="1" t="s">
        <v>1758</v>
      </c>
      <c r="G1318" s="1" t="s">
        <v>1759</v>
      </c>
      <c r="H1318" s="3" t="s">
        <v>4516</v>
      </c>
      <c r="I1318" s="2">
        <v>4046304262177</v>
      </c>
      <c r="J1318" s="21">
        <v>8.4</v>
      </c>
      <c r="L1318" s="63">
        <f t="shared" si="127"/>
        <v>20.150000000000002</v>
      </c>
      <c r="M1318" t="s">
        <v>1590</v>
      </c>
      <c r="N1318" t="s">
        <v>1591</v>
      </c>
      <c r="P1318" s="16">
        <f t="shared" si="129"/>
        <v>14.105</v>
      </c>
      <c r="Q1318" s="5">
        <f t="shared" si="130"/>
        <v>0</v>
      </c>
      <c r="R1318" s="21">
        <f t="shared" si="131"/>
        <v>5.7050000000000001</v>
      </c>
      <c r="S1318"/>
    </row>
    <row r="1319" spans="1:19" x14ac:dyDescent="0.25">
      <c r="A1319" t="s">
        <v>4588</v>
      </c>
      <c r="B1319" s="3" t="s">
        <v>2689</v>
      </c>
      <c r="C1319" t="s">
        <v>2690</v>
      </c>
      <c r="D1319" t="str">
        <f t="shared" si="126"/>
        <v>70% Virgin wool (organic),  30% Silk</v>
      </c>
      <c r="E1319" t="str">
        <f t="shared" si="128"/>
        <v>copper  (52E )</v>
      </c>
      <c r="F1319" s="1" t="s">
        <v>1768</v>
      </c>
      <c r="G1319" s="1" t="s">
        <v>1769</v>
      </c>
      <c r="H1319" s="3" t="s">
        <v>4517</v>
      </c>
      <c r="I1319" s="2">
        <v>4046304262245</v>
      </c>
      <c r="J1319" s="21">
        <v>8.8000000000000007</v>
      </c>
      <c r="L1319" s="63">
        <f t="shared" si="127"/>
        <v>21.099999999999998</v>
      </c>
      <c r="M1319" t="s">
        <v>1590</v>
      </c>
      <c r="N1319" t="s">
        <v>1591</v>
      </c>
      <c r="P1319" s="16">
        <f t="shared" si="129"/>
        <v>14.769999999999998</v>
      </c>
      <c r="Q1319" s="5">
        <f t="shared" si="130"/>
        <v>0</v>
      </c>
      <c r="R1319" s="21">
        <f t="shared" si="131"/>
        <v>5.9699999999999971</v>
      </c>
      <c r="S1319"/>
    </row>
    <row r="1320" spans="1:19" x14ac:dyDescent="0.25">
      <c r="A1320" t="s">
        <v>4588</v>
      </c>
      <c r="B1320" s="3" t="s">
        <v>2691</v>
      </c>
      <c r="C1320" t="s">
        <v>2692</v>
      </c>
      <c r="D1320" t="str">
        <f t="shared" si="126"/>
        <v>70% Virgin wool (organic),  30% Silk</v>
      </c>
      <c r="E1320" t="str">
        <f t="shared" si="128"/>
        <v>copper  (52E )</v>
      </c>
      <c r="F1320" s="1" t="s">
        <v>1768</v>
      </c>
      <c r="G1320" s="1" t="s">
        <v>1769</v>
      </c>
      <c r="H1320" s="3" t="s">
        <v>4512</v>
      </c>
      <c r="I1320" s="2">
        <v>4046304262191</v>
      </c>
      <c r="J1320" s="21">
        <v>6.8</v>
      </c>
      <c r="L1320" s="63">
        <f t="shared" si="127"/>
        <v>16.3</v>
      </c>
      <c r="M1320" t="s">
        <v>1590</v>
      </c>
      <c r="N1320" t="s">
        <v>1591</v>
      </c>
      <c r="P1320" s="16">
        <f t="shared" si="129"/>
        <v>11.41</v>
      </c>
      <c r="Q1320" s="5">
        <f t="shared" si="130"/>
        <v>0</v>
      </c>
      <c r="R1320" s="21">
        <f t="shared" si="131"/>
        <v>4.6100000000000003</v>
      </c>
      <c r="S1320"/>
    </row>
    <row r="1321" spans="1:19" x14ac:dyDescent="0.25">
      <c r="A1321" t="s">
        <v>4588</v>
      </c>
      <c r="B1321" s="3" t="s">
        <v>2693</v>
      </c>
      <c r="C1321" t="s">
        <v>2694</v>
      </c>
      <c r="D1321" t="str">
        <f t="shared" si="126"/>
        <v>70% Virgin wool (organic),  30% Silk</v>
      </c>
      <c r="E1321" t="str">
        <f t="shared" si="128"/>
        <v>copper  (52E )</v>
      </c>
      <c r="F1321" s="1" t="s">
        <v>1768</v>
      </c>
      <c r="G1321" s="1" t="s">
        <v>1769</v>
      </c>
      <c r="H1321" s="3" t="s">
        <v>4513</v>
      </c>
      <c r="I1321" s="2">
        <v>4046304262207</v>
      </c>
      <c r="J1321" s="21">
        <v>7.2</v>
      </c>
      <c r="L1321" s="63">
        <f t="shared" si="127"/>
        <v>17.299999999999997</v>
      </c>
      <c r="M1321" t="s">
        <v>1590</v>
      </c>
      <c r="N1321" t="s">
        <v>1591</v>
      </c>
      <c r="P1321" s="16">
        <f t="shared" si="129"/>
        <v>12.109999999999998</v>
      </c>
      <c r="Q1321" s="5">
        <f t="shared" si="130"/>
        <v>0</v>
      </c>
      <c r="R1321" s="21">
        <f t="shared" si="131"/>
        <v>4.9099999999999975</v>
      </c>
      <c r="S1321"/>
    </row>
    <row r="1322" spans="1:19" x14ac:dyDescent="0.25">
      <c r="A1322" t="s">
        <v>4588</v>
      </c>
      <c r="B1322" s="3" t="s">
        <v>2695</v>
      </c>
      <c r="C1322" t="s">
        <v>2696</v>
      </c>
      <c r="D1322" t="str">
        <f t="shared" si="126"/>
        <v>70% Virgin wool (organic),  30% Silk</v>
      </c>
      <c r="E1322" t="str">
        <f t="shared" si="128"/>
        <v>copper  (52E )</v>
      </c>
      <c r="F1322" s="1" t="s">
        <v>1768</v>
      </c>
      <c r="G1322" s="1" t="s">
        <v>1769</v>
      </c>
      <c r="H1322" s="3" t="s">
        <v>4514</v>
      </c>
      <c r="I1322" s="2">
        <v>4046304262214</v>
      </c>
      <c r="J1322" s="21">
        <v>7.6</v>
      </c>
      <c r="L1322" s="63">
        <f t="shared" si="127"/>
        <v>18.25</v>
      </c>
      <c r="M1322" t="s">
        <v>1590</v>
      </c>
      <c r="N1322" t="s">
        <v>1591</v>
      </c>
      <c r="P1322" s="16">
        <f t="shared" si="129"/>
        <v>12.774999999999999</v>
      </c>
      <c r="Q1322" s="5">
        <f t="shared" si="130"/>
        <v>0</v>
      </c>
      <c r="R1322" s="21">
        <f t="shared" si="131"/>
        <v>5.1749999999999989</v>
      </c>
      <c r="S1322"/>
    </row>
    <row r="1323" spans="1:19" x14ac:dyDescent="0.25">
      <c r="A1323" t="s">
        <v>4588</v>
      </c>
      <c r="B1323" s="3" t="s">
        <v>2697</v>
      </c>
      <c r="C1323" t="s">
        <v>2698</v>
      </c>
      <c r="D1323" t="str">
        <f t="shared" si="126"/>
        <v>70% Virgin wool (organic),  30% Silk</v>
      </c>
      <c r="E1323" t="str">
        <f t="shared" si="128"/>
        <v>copper  (52E )</v>
      </c>
      <c r="F1323" s="1" t="s">
        <v>1768</v>
      </c>
      <c r="G1323" s="1" t="s">
        <v>1769</v>
      </c>
      <c r="H1323" s="3" t="s">
        <v>4515</v>
      </c>
      <c r="I1323" s="2">
        <v>4046304262221</v>
      </c>
      <c r="J1323" s="21">
        <v>8</v>
      </c>
      <c r="L1323" s="63">
        <f t="shared" si="127"/>
        <v>19.2</v>
      </c>
      <c r="M1323" t="s">
        <v>1590</v>
      </c>
      <c r="N1323" t="s">
        <v>1591</v>
      </c>
      <c r="P1323" s="16">
        <f t="shared" si="129"/>
        <v>13.44</v>
      </c>
      <c r="Q1323" s="5">
        <f t="shared" si="130"/>
        <v>0</v>
      </c>
      <c r="R1323" s="21">
        <f t="shared" si="131"/>
        <v>5.4399999999999995</v>
      </c>
      <c r="S1323"/>
    </row>
    <row r="1324" spans="1:19" x14ac:dyDescent="0.25">
      <c r="A1324" t="s">
        <v>4588</v>
      </c>
      <c r="B1324" s="3" t="s">
        <v>2699</v>
      </c>
      <c r="C1324" t="s">
        <v>2700</v>
      </c>
      <c r="D1324" t="str">
        <f t="shared" si="126"/>
        <v>70% Virgin wool (organic),  30% Silk</v>
      </c>
      <c r="E1324" t="str">
        <f t="shared" si="128"/>
        <v>copper  (52E )</v>
      </c>
      <c r="F1324" s="1" t="s">
        <v>1768</v>
      </c>
      <c r="G1324" s="1" t="s">
        <v>1769</v>
      </c>
      <c r="H1324" s="3" t="s">
        <v>4516</v>
      </c>
      <c r="I1324" s="2">
        <v>4046304262238</v>
      </c>
      <c r="J1324" s="21">
        <v>8.4</v>
      </c>
      <c r="L1324" s="63">
        <f t="shared" si="127"/>
        <v>20.150000000000002</v>
      </c>
      <c r="M1324" t="s">
        <v>1590</v>
      </c>
      <c r="N1324" t="s">
        <v>1591</v>
      </c>
      <c r="P1324" s="16">
        <f t="shared" si="129"/>
        <v>14.105</v>
      </c>
      <c r="Q1324" s="5">
        <f t="shared" si="130"/>
        <v>0</v>
      </c>
      <c r="R1324" s="21">
        <f t="shared" si="131"/>
        <v>5.7050000000000001</v>
      </c>
      <c r="S1324"/>
    </row>
    <row r="1325" spans="1:19" x14ac:dyDescent="0.25">
      <c r="A1325" t="s">
        <v>4592</v>
      </c>
      <c r="B1325" s="3" t="s">
        <v>2701</v>
      </c>
      <c r="C1325" t="s">
        <v>2702</v>
      </c>
      <c r="D1325" t="str">
        <f t="shared" si="126"/>
        <v>70% Virgin wool (organic),  30% Silk</v>
      </c>
      <c r="E1325" t="str">
        <f t="shared" si="128"/>
        <v>black  (9 )</v>
      </c>
      <c r="F1325" s="1">
        <v>9</v>
      </c>
      <c r="G1325" s="1" t="s">
        <v>33</v>
      </c>
      <c r="H1325" s="3">
        <v>1</v>
      </c>
      <c r="I1325" s="2">
        <v>4046304278673</v>
      </c>
      <c r="J1325" s="21">
        <v>9.5500000000000007</v>
      </c>
      <c r="L1325" s="63">
        <f t="shared" si="127"/>
        <v>22.900000000000002</v>
      </c>
      <c r="M1325" t="s">
        <v>1590</v>
      </c>
      <c r="N1325" t="s">
        <v>1591</v>
      </c>
      <c r="P1325" s="16">
        <f t="shared" si="129"/>
        <v>16.03</v>
      </c>
      <c r="Q1325" s="5">
        <f t="shared" si="130"/>
        <v>0</v>
      </c>
      <c r="R1325" s="21">
        <f t="shared" si="131"/>
        <v>6.48</v>
      </c>
      <c r="S1325"/>
    </row>
    <row r="1326" spans="1:19" x14ac:dyDescent="0.25">
      <c r="A1326" t="s">
        <v>4592</v>
      </c>
      <c r="B1326" s="3" t="s">
        <v>2703</v>
      </c>
      <c r="C1326" t="s">
        <v>2704</v>
      </c>
      <c r="D1326" t="str">
        <f t="shared" si="126"/>
        <v>70% Virgin wool (organic),  30% Silk</v>
      </c>
      <c r="E1326" t="str">
        <f t="shared" si="128"/>
        <v>navy-blue  (33 )</v>
      </c>
      <c r="F1326" s="1">
        <v>33</v>
      </c>
      <c r="G1326" s="1" t="s">
        <v>1662</v>
      </c>
      <c r="H1326" s="3">
        <v>1</v>
      </c>
      <c r="I1326" s="2">
        <v>4046304278680</v>
      </c>
      <c r="J1326" s="21">
        <v>9.5500000000000007</v>
      </c>
      <c r="L1326" s="63">
        <f t="shared" si="127"/>
        <v>22.900000000000002</v>
      </c>
      <c r="M1326" t="s">
        <v>1590</v>
      </c>
      <c r="N1326" t="s">
        <v>1591</v>
      </c>
      <c r="P1326" s="16">
        <f t="shared" si="129"/>
        <v>16.03</v>
      </c>
      <c r="Q1326" s="5">
        <f t="shared" si="130"/>
        <v>0</v>
      </c>
      <c r="R1326" s="21">
        <f t="shared" si="131"/>
        <v>6.48</v>
      </c>
      <c r="S1326"/>
    </row>
    <row r="1327" spans="1:19" x14ac:dyDescent="0.25">
      <c r="A1327" t="s">
        <v>4592</v>
      </c>
      <c r="B1327" s="3" t="s">
        <v>2705</v>
      </c>
      <c r="C1327" t="s">
        <v>2706</v>
      </c>
      <c r="D1327" t="str">
        <f t="shared" si="126"/>
        <v>70% Virgin wool (organic),  30% Silk</v>
      </c>
      <c r="E1327" t="str">
        <f t="shared" si="128"/>
        <v>copper  (52E )</v>
      </c>
      <c r="F1327" s="1" t="s">
        <v>1768</v>
      </c>
      <c r="G1327" s="1" t="s">
        <v>1769</v>
      </c>
      <c r="H1327" s="3">
        <v>1</v>
      </c>
      <c r="I1327" s="2">
        <v>4046304283950</v>
      </c>
      <c r="J1327" s="21">
        <v>9.5500000000000007</v>
      </c>
      <c r="L1327" s="63">
        <f t="shared" si="127"/>
        <v>22.900000000000002</v>
      </c>
      <c r="M1327" t="s">
        <v>1590</v>
      </c>
      <c r="N1327" t="s">
        <v>1591</v>
      </c>
      <c r="P1327" s="16">
        <f t="shared" si="129"/>
        <v>16.03</v>
      </c>
      <c r="Q1327" s="5">
        <f t="shared" si="130"/>
        <v>0</v>
      </c>
      <c r="R1327" s="21">
        <f t="shared" si="131"/>
        <v>6.48</v>
      </c>
      <c r="S1327"/>
    </row>
    <row r="1328" spans="1:19" x14ac:dyDescent="0.25">
      <c r="A1328" t="s">
        <v>4588</v>
      </c>
      <c r="B1328" s="3" t="s">
        <v>2707</v>
      </c>
      <c r="C1328" t="s">
        <v>281</v>
      </c>
      <c r="D1328" t="str">
        <f t="shared" si="126"/>
        <v>70% Virgin wool (organic),  30% Silk</v>
      </c>
      <c r="E1328" t="str">
        <f t="shared" si="128"/>
        <v>natural  (1 )</v>
      </c>
      <c r="F1328" s="1">
        <v>1</v>
      </c>
      <c r="G1328" s="1" t="s">
        <v>6</v>
      </c>
      <c r="H1328" s="3" t="s">
        <v>4512</v>
      </c>
      <c r="I1328" s="2">
        <v>4046304008720</v>
      </c>
      <c r="J1328" s="21">
        <v>6.2</v>
      </c>
      <c r="L1328" s="63">
        <f t="shared" si="127"/>
        <v>14.899999999999999</v>
      </c>
      <c r="M1328" t="s">
        <v>1590</v>
      </c>
      <c r="N1328" t="s">
        <v>1591</v>
      </c>
      <c r="P1328" s="16">
        <f t="shared" si="129"/>
        <v>10.429999999999998</v>
      </c>
      <c r="Q1328" s="5">
        <f t="shared" si="130"/>
        <v>0</v>
      </c>
      <c r="R1328" s="21">
        <f t="shared" si="131"/>
        <v>4.2299999999999978</v>
      </c>
      <c r="S1328"/>
    </row>
    <row r="1329" spans="1:19" x14ac:dyDescent="0.25">
      <c r="A1329" t="s">
        <v>4588</v>
      </c>
      <c r="B1329" s="3" t="s">
        <v>2708</v>
      </c>
      <c r="C1329" t="s">
        <v>283</v>
      </c>
      <c r="D1329" t="str">
        <f t="shared" ref="D1329:D1392" si="132">M1329&amp;", "&amp;" "&amp;N1329&amp;""</f>
        <v>70% Virgin wool (organic),  30% Silk</v>
      </c>
      <c r="E1329" t="str">
        <f t="shared" si="128"/>
        <v>natural  (1 )</v>
      </c>
      <c r="F1329" s="1">
        <v>1</v>
      </c>
      <c r="G1329" s="1" t="s">
        <v>6</v>
      </c>
      <c r="H1329" s="3" t="s">
        <v>4513</v>
      </c>
      <c r="I1329" s="2">
        <v>4046304008737</v>
      </c>
      <c r="J1329" s="21">
        <v>6.4</v>
      </c>
      <c r="L1329" s="63">
        <f t="shared" si="127"/>
        <v>15.35</v>
      </c>
      <c r="M1329" t="s">
        <v>1590</v>
      </c>
      <c r="N1329" t="s">
        <v>1591</v>
      </c>
      <c r="P1329" s="16">
        <f t="shared" si="129"/>
        <v>10.744999999999999</v>
      </c>
      <c r="Q1329" s="5">
        <f t="shared" si="130"/>
        <v>0</v>
      </c>
      <c r="R1329" s="21">
        <f t="shared" si="131"/>
        <v>4.3449999999999989</v>
      </c>
      <c r="S1329"/>
    </row>
    <row r="1330" spans="1:19" x14ac:dyDescent="0.25">
      <c r="A1330" t="s">
        <v>4588</v>
      </c>
      <c r="B1330" s="3" t="s">
        <v>2709</v>
      </c>
      <c r="C1330" t="s">
        <v>285</v>
      </c>
      <c r="D1330" t="str">
        <f t="shared" si="132"/>
        <v>70% Virgin wool (organic),  30% Silk</v>
      </c>
      <c r="E1330" t="str">
        <f t="shared" si="128"/>
        <v>natural  (1 )</v>
      </c>
      <c r="F1330" s="1">
        <v>1</v>
      </c>
      <c r="G1330" s="1" t="s">
        <v>6</v>
      </c>
      <c r="H1330" s="3" t="s">
        <v>4514</v>
      </c>
      <c r="I1330" s="2">
        <v>4046304008744</v>
      </c>
      <c r="J1330" s="21">
        <v>6.6</v>
      </c>
      <c r="L1330" s="63">
        <f t="shared" si="127"/>
        <v>15.85</v>
      </c>
      <c r="M1330" t="s">
        <v>1590</v>
      </c>
      <c r="N1330" t="s">
        <v>1591</v>
      </c>
      <c r="P1330" s="16">
        <f t="shared" si="129"/>
        <v>11.094999999999999</v>
      </c>
      <c r="Q1330" s="5">
        <f t="shared" si="130"/>
        <v>0</v>
      </c>
      <c r="R1330" s="21">
        <f t="shared" si="131"/>
        <v>4.4949999999999992</v>
      </c>
      <c r="S1330"/>
    </row>
    <row r="1331" spans="1:19" x14ac:dyDescent="0.25">
      <c r="A1331" t="s">
        <v>4588</v>
      </c>
      <c r="B1331" s="3" t="s">
        <v>2710</v>
      </c>
      <c r="C1331" t="s">
        <v>2711</v>
      </c>
      <c r="D1331" t="str">
        <f t="shared" si="132"/>
        <v>70% Virgin wool (organic),  30% Silk</v>
      </c>
      <c r="E1331" t="str">
        <f t="shared" si="128"/>
        <v>light grey mélange  (91 )</v>
      </c>
      <c r="F1331" s="1">
        <v>91</v>
      </c>
      <c r="G1331" s="1" t="s">
        <v>523</v>
      </c>
      <c r="H1331" s="3" t="s">
        <v>4512</v>
      </c>
      <c r="I1331" s="2">
        <v>4046304186732</v>
      </c>
      <c r="J1331" s="21">
        <v>6.55</v>
      </c>
      <c r="L1331" s="63">
        <f t="shared" si="127"/>
        <v>15.7</v>
      </c>
      <c r="M1331" t="s">
        <v>1590</v>
      </c>
      <c r="N1331" t="s">
        <v>1591</v>
      </c>
      <c r="P1331" s="16">
        <f t="shared" si="129"/>
        <v>10.989999999999998</v>
      </c>
      <c r="Q1331" s="5">
        <f t="shared" si="130"/>
        <v>0</v>
      </c>
      <c r="R1331" s="21">
        <f t="shared" si="131"/>
        <v>4.4399999999999986</v>
      </c>
      <c r="S1331"/>
    </row>
    <row r="1332" spans="1:19" x14ac:dyDescent="0.25">
      <c r="A1332" t="s">
        <v>4588</v>
      </c>
      <c r="B1332" s="3" t="s">
        <v>2712</v>
      </c>
      <c r="C1332" t="s">
        <v>2713</v>
      </c>
      <c r="D1332" t="str">
        <f t="shared" si="132"/>
        <v>70% Virgin wool (organic),  30% Silk</v>
      </c>
      <c r="E1332" t="str">
        <f t="shared" si="128"/>
        <v>light grey mélange  (91 )</v>
      </c>
      <c r="F1332" s="1">
        <v>91</v>
      </c>
      <c r="G1332" s="1" t="s">
        <v>523</v>
      </c>
      <c r="H1332" s="3" t="s">
        <v>4513</v>
      </c>
      <c r="I1332" s="2">
        <v>4046304186749</v>
      </c>
      <c r="J1332" s="21">
        <v>6.75</v>
      </c>
      <c r="L1332" s="63">
        <f t="shared" si="127"/>
        <v>16.2</v>
      </c>
      <c r="M1332" t="s">
        <v>1590</v>
      </c>
      <c r="N1332" t="s">
        <v>1591</v>
      </c>
      <c r="P1332" s="16">
        <f t="shared" si="129"/>
        <v>11.339999999999998</v>
      </c>
      <c r="Q1332" s="5">
        <f t="shared" si="130"/>
        <v>0</v>
      </c>
      <c r="R1332" s="21">
        <f t="shared" si="131"/>
        <v>4.5899999999999981</v>
      </c>
      <c r="S1332"/>
    </row>
    <row r="1333" spans="1:19" x14ac:dyDescent="0.25">
      <c r="A1333" t="s">
        <v>4588</v>
      </c>
      <c r="B1333" s="3" t="s">
        <v>2714</v>
      </c>
      <c r="C1333" t="s">
        <v>2715</v>
      </c>
      <c r="D1333" t="str">
        <f t="shared" si="132"/>
        <v>70% Virgin wool (organic),  30% Silk</v>
      </c>
      <c r="E1333" t="str">
        <f t="shared" si="128"/>
        <v>light grey mélange  (91 )</v>
      </c>
      <c r="F1333" s="1">
        <v>91</v>
      </c>
      <c r="G1333" s="1" t="s">
        <v>523</v>
      </c>
      <c r="H1333" s="3" t="s">
        <v>4514</v>
      </c>
      <c r="I1333" s="2">
        <v>4046304186756</v>
      </c>
      <c r="J1333" s="21">
        <v>6.95</v>
      </c>
      <c r="L1333" s="63">
        <f t="shared" si="127"/>
        <v>16.7</v>
      </c>
      <c r="M1333" t="s">
        <v>1590</v>
      </c>
      <c r="N1333" t="s">
        <v>1591</v>
      </c>
      <c r="P1333" s="16">
        <f t="shared" si="129"/>
        <v>11.69</v>
      </c>
      <c r="Q1333" s="5">
        <f t="shared" si="130"/>
        <v>0</v>
      </c>
      <c r="R1333" s="21">
        <f t="shared" si="131"/>
        <v>4.7399999999999993</v>
      </c>
      <c r="S1333"/>
    </row>
    <row r="1334" spans="1:19" x14ac:dyDescent="0.25">
      <c r="A1334" t="s">
        <v>4588</v>
      </c>
      <c r="B1334" s="3" t="s">
        <v>2716</v>
      </c>
      <c r="C1334" t="s">
        <v>2717</v>
      </c>
      <c r="D1334" t="str">
        <f t="shared" si="132"/>
        <v>70% Virgin wool (organic),  30% Silk</v>
      </c>
      <c r="E1334" t="str">
        <f t="shared" si="128"/>
        <v>pastel mint (with print)  (4000E )</v>
      </c>
      <c r="F1334" s="1" t="s">
        <v>1596</v>
      </c>
      <c r="G1334" s="1" t="s">
        <v>1597</v>
      </c>
      <c r="H1334" s="3" t="s">
        <v>4512</v>
      </c>
      <c r="I1334" s="2">
        <v>4046304285855</v>
      </c>
      <c r="J1334" s="21">
        <v>6.65</v>
      </c>
      <c r="L1334" s="63">
        <f t="shared" si="127"/>
        <v>15.950000000000001</v>
      </c>
      <c r="M1334" t="s">
        <v>1590</v>
      </c>
      <c r="N1334" t="s">
        <v>1591</v>
      </c>
      <c r="P1334" s="16">
        <f t="shared" si="129"/>
        <v>11.165000000000001</v>
      </c>
      <c r="Q1334" s="5">
        <f t="shared" si="130"/>
        <v>0</v>
      </c>
      <c r="R1334" s="21">
        <f t="shared" si="131"/>
        <v>4.5150000000000006</v>
      </c>
      <c r="S1334"/>
    </row>
    <row r="1335" spans="1:19" x14ac:dyDescent="0.25">
      <c r="A1335" t="s">
        <v>4588</v>
      </c>
      <c r="B1335" s="3" t="s">
        <v>2718</v>
      </c>
      <c r="C1335" t="s">
        <v>2719</v>
      </c>
      <c r="D1335" t="str">
        <f t="shared" si="132"/>
        <v>70% Virgin wool (organic),  30% Silk</v>
      </c>
      <c r="E1335" t="str">
        <f t="shared" si="128"/>
        <v>pastel mint (with print)  (4000E )</v>
      </c>
      <c r="F1335" s="1" t="s">
        <v>1596</v>
      </c>
      <c r="G1335" s="1" t="s">
        <v>1597</v>
      </c>
      <c r="H1335" s="3" t="s">
        <v>4513</v>
      </c>
      <c r="I1335" s="2">
        <v>4046304285862</v>
      </c>
      <c r="J1335" s="21">
        <v>6.95</v>
      </c>
      <c r="L1335" s="63">
        <f t="shared" si="127"/>
        <v>16.7</v>
      </c>
      <c r="M1335" t="s">
        <v>1590</v>
      </c>
      <c r="N1335" t="s">
        <v>1591</v>
      </c>
      <c r="P1335" s="16">
        <f t="shared" si="129"/>
        <v>11.69</v>
      </c>
      <c r="Q1335" s="5">
        <f t="shared" si="130"/>
        <v>0</v>
      </c>
      <c r="R1335" s="21">
        <f t="shared" si="131"/>
        <v>4.7399999999999993</v>
      </c>
      <c r="S1335"/>
    </row>
    <row r="1336" spans="1:19" x14ac:dyDescent="0.25">
      <c r="A1336" t="s">
        <v>4588</v>
      </c>
      <c r="B1336" s="3" t="s">
        <v>2720</v>
      </c>
      <c r="C1336" t="s">
        <v>2721</v>
      </c>
      <c r="D1336" t="str">
        <f t="shared" si="132"/>
        <v>70% Virgin wool (organic),  30% Silk</v>
      </c>
      <c r="E1336" t="str">
        <f t="shared" si="128"/>
        <v>pastel mint (with print)  (4000E )</v>
      </c>
      <c r="F1336" s="1" t="s">
        <v>1596</v>
      </c>
      <c r="G1336" s="1" t="s">
        <v>1597</v>
      </c>
      <c r="H1336" s="3" t="s">
        <v>4514</v>
      </c>
      <c r="I1336" s="2">
        <v>4046304285879</v>
      </c>
      <c r="J1336" s="21">
        <v>7.25</v>
      </c>
      <c r="L1336" s="63">
        <f t="shared" si="127"/>
        <v>17.399999999999999</v>
      </c>
      <c r="M1336" t="s">
        <v>1590</v>
      </c>
      <c r="N1336" t="s">
        <v>1591</v>
      </c>
      <c r="P1336" s="16">
        <f t="shared" si="129"/>
        <v>12.179999999999998</v>
      </c>
      <c r="Q1336" s="5">
        <f t="shared" si="130"/>
        <v>0</v>
      </c>
      <c r="R1336" s="21">
        <f t="shared" si="131"/>
        <v>4.9299999999999979</v>
      </c>
      <c r="S1336"/>
    </row>
    <row r="1337" spans="1:19" x14ac:dyDescent="0.25">
      <c r="A1337" t="s">
        <v>4588</v>
      </c>
      <c r="B1337" s="3" t="s">
        <v>2722</v>
      </c>
      <c r="C1337" t="s">
        <v>2723</v>
      </c>
      <c r="D1337" t="str">
        <f t="shared" si="132"/>
        <v>70% Virgin wool (organic),  30% Silk</v>
      </c>
      <c r="E1337" t="str">
        <f t="shared" si="128"/>
        <v>magnolia (with print)  (5300E )</v>
      </c>
      <c r="F1337" s="1" t="s">
        <v>1602</v>
      </c>
      <c r="G1337" s="1" t="s">
        <v>1603</v>
      </c>
      <c r="H1337" s="3" t="s">
        <v>4512</v>
      </c>
      <c r="I1337" s="2">
        <v>4046304285886</v>
      </c>
      <c r="J1337" s="21">
        <v>6.65</v>
      </c>
      <c r="L1337" s="63">
        <f t="shared" si="127"/>
        <v>15.950000000000001</v>
      </c>
      <c r="M1337" t="s">
        <v>1590</v>
      </c>
      <c r="N1337" t="s">
        <v>1591</v>
      </c>
      <c r="P1337" s="16">
        <f t="shared" si="129"/>
        <v>11.165000000000001</v>
      </c>
      <c r="Q1337" s="5">
        <f t="shared" si="130"/>
        <v>0</v>
      </c>
      <c r="R1337" s="21">
        <f t="shared" si="131"/>
        <v>4.5150000000000006</v>
      </c>
      <c r="S1337"/>
    </row>
    <row r="1338" spans="1:19" x14ac:dyDescent="0.25">
      <c r="A1338" t="s">
        <v>4588</v>
      </c>
      <c r="B1338" s="3" t="s">
        <v>2724</v>
      </c>
      <c r="C1338" t="s">
        <v>2725</v>
      </c>
      <c r="D1338" t="str">
        <f t="shared" si="132"/>
        <v>70% Virgin wool (organic),  30% Silk</v>
      </c>
      <c r="E1338" t="str">
        <f t="shared" si="128"/>
        <v>magnolia (with print)  (5300E )</v>
      </c>
      <c r="F1338" s="1" t="s">
        <v>1602</v>
      </c>
      <c r="G1338" s="1" t="s">
        <v>1603</v>
      </c>
      <c r="H1338" s="3" t="s">
        <v>4513</v>
      </c>
      <c r="I1338" s="2">
        <v>4046304285893</v>
      </c>
      <c r="J1338" s="21">
        <v>6.95</v>
      </c>
      <c r="L1338" s="63">
        <f t="shared" si="127"/>
        <v>16.7</v>
      </c>
      <c r="M1338" t="s">
        <v>1590</v>
      </c>
      <c r="N1338" t="s">
        <v>1591</v>
      </c>
      <c r="P1338" s="16">
        <f t="shared" si="129"/>
        <v>11.69</v>
      </c>
      <c r="Q1338" s="5">
        <f t="shared" si="130"/>
        <v>0</v>
      </c>
      <c r="R1338" s="21">
        <f t="shared" si="131"/>
        <v>4.7399999999999993</v>
      </c>
      <c r="S1338"/>
    </row>
    <row r="1339" spans="1:19" x14ac:dyDescent="0.25">
      <c r="A1339" t="s">
        <v>4588</v>
      </c>
      <c r="B1339" s="3" t="s">
        <v>2726</v>
      </c>
      <c r="C1339" t="s">
        <v>2727</v>
      </c>
      <c r="D1339" t="str">
        <f t="shared" si="132"/>
        <v>70% Virgin wool (organic),  30% Silk</v>
      </c>
      <c r="E1339" t="str">
        <f t="shared" si="128"/>
        <v>magnolia (with print)  (5300E )</v>
      </c>
      <c r="F1339" s="1" t="s">
        <v>1602</v>
      </c>
      <c r="G1339" s="1" t="s">
        <v>1603</v>
      </c>
      <c r="H1339" s="3" t="s">
        <v>4514</v>
      </c>
      <c r="I1339" s="2">
        <v>4046304285909</v>
      </c>
      <c r="J1339" s="21">
        <v>7.25</v>
      </c>
      <c r="L1339" s="63">
        <f t="shared" si="127"/>
        <v>17.399999999999999</v>
      </c>
      <c r="M1339" t="s">
        <v>1590</v>
      </c>
      <c r="N1339" t="s">
        <v>1591</v>
      </c>
      <c r="P1339" s="16">
        <f t="shared" si="129"/>
        <v>12.179999999999998</v>
      </c>
      <c r="Q1339" s="5">
        <f t="shared" si="130"/>
        <v>0</v>
      </c>
      <c r="R1339" s="21">
        <f t="shared" si="131"/>
        <v>4.9299999999999979</v>
      </c>
      <c r="S1339"/>
    </row>
    <row r="1340" spans="1:19" x14ac:dyDescent="0.25">
      <c r="A1340" t="s">
        <v>4588</v>
      </c>
      <c r="B1340" s="3" t="s">
        <v>2728</v>
      </c>
      <c r="C1340" t="s">
        <v>2729</v>
      </c>
      <c r="D1340" t="str">
        <f t="shared" si="132"/>
        <v>70% Virgin wool (organic),  30% Silk</v>
      </c>
      <c r="E1340" t="str">
        <f t="shared" si="128"/>
        <v>walnut  (75 )</v>
      </c>
      <c r="F1340" s="1">
        <v>75</v>
      </c>
      <c r="G1340" s="1" t="s">
        <v>1709</v>
      </c>
      <c r="H1340" s="3" t="s">
        <v>4512</v>
      </c>
      <c r="I1340" s="2">
        <v>4046304166536</v>
      </c>
      <c r="J1340" s="21">
        <v>6.55</v>
      </c>
      <c r="L1340" s="63">
        <f t="shared" si="127"/>
        <v>15.7</v>
      </c>
      <c r="M1340" t="s">
        <v>1590</v>
      </c>
      <c r="N1340" t="s">
        <v>1591</v>
      </c>
      <c r="P1340" s="16">
        <f t="shared" si="129"/>
        <v>10.989999999999998</v>
      </c>
      <c r="Q1340" s="5">
        <f t="shared" si="130"/>
        <v>0</v>
      </c>
      <c r="R1340" s="21">
        <f t="shared" si="131"/>
        <v>4.4399999999999986</v>
      </c>
      <c r="S1340"/>
    </row>
    <row r="1341" spans="1:19" x14ac:dyDescent="0.25">
      <c r="A1341" t="s">
        <v>4588</v>
      </c>
      <c r="B1341" s="3" t="s">
        <v>2730</v>
      </c>
      <c r="C1341" t="s">
        <v>2731</v>
      </c>
      <c r="D1341" t="str">
        <f t="shared" si="132"/>
        <v>70% Virgin wool (organic),  30% Silk</v>
      </c>
      <c r="E1341" t="str">
        <f t="shared" si="128"/>
        <v>walnut  (75 )</v>
      </c>
      <c r="F1341" s="1">
        <v>75</v>
      </c>
      <c r="G1341" s="1" t="s">
        <v>1709</v>
      </c>
      <c r="H1341" s="3" t="s">
        <v>4513</v>
      </c>
      <c r="I1341" s="2">
        <v>4046304166543</v>
      </c>
      <c r="J1341" s="21">
        <v>6.75</v>
      </c>
      <c r="L1341" s="63">
        <f t="shared" si="127"/>
        <v>16.2</v>
      </c>
      <c r="M1341" t="s">
        <v>1590</v>
      </c>
      <c r="N1341" t="s">
        <v>1591</v>
      </c>
      <c r="P1341" s="16">
        <f t="shared" si="129"/>
        <v>11.339999999999998</v>
      </c>
      <c r="Q1341" s="5">
        <f t="shared" si="130"/>
        <v>0</v>
      </c>
      <c r="R1341" s="21">
        <f t="shared" si="131"/>
        <v>4.5899999999999981</v>
      </c>
      <c r="S1341"/>
    </row>
    <row r="1342" spans="1:19" x14ac:dyDescent="0.25">
      <c r="A1342" t="s">
        <v>4588</v>
      </c>
      <c r="B1342" s="3" t="s">
        <v>2732</v>
      </c>
      <c r="C1342" t="s">
        <v>2733</v>
      </c>
      <c r="D1342" t="str">
        <f t="shared" si="132"/>
        <v>70% Virgin wool (organic),  30% Silk</v>
      </c>
      <c r="E1342" t="str">
        <f t="shared" si="128"/>
        <v>walnut  (75 )</v>
      </c>
      <c r="F1342" s="1">
        <v>75</v>
      </c>
      <c r="G1342" s="1" t="s">
        <v>1709</v>
      </c>
      <c r="H1342" s="3" t="s">
        <v>4514</v>
      </c>
      <c r="I1342" s="2">
        <v>4046304166550</v>
      </c>
      <c r="J1342" s="21">
        <v>6.95</v>
      </c>
      <c r="L1342" s="63">
        <f t="shared" si="127"/>
        <v>16.7</v>
      </c>
      <c r="M1342" t="s">
        <v>1590</v>
      </c>
      <c r="N1342" t="s">
        <v>1591</v>
      </c>
      <c r="P1342" s="16">
        <f t="shared" si="129"/>
        <v>11.69</v>
      </c>
      <c r="Q1342" s="5">
        <f t="shared" si="130"/>
        <v>0</v>
      </c>
      <c r="R1342" s="21">
        <f t="shared" si="131"/>
        <v>4.7399999999999993</v>
      </c>
      <c r="S1342"/>
    </row>
    <row r="1343" spans="1:19" x14ac:dyDescent="0.25">
      <c r="A1343" t="s">
        <v>4588</v>
      </c>
      <c r="B1343" s="3" t="s">
        <v>2734</v>
      </c>
      <c r="C1343" t="s">
        <v>2735</v>
      </c>
      <c r="D1343" t="str">
        <f t="shared" si="132"/>
        <v>70% Virgin wool (organic),  30% Silk</v>
      </c>
      <c r="E1343" t="str">
        <f t="shared" si="128"/>
        <v>light grey mélange  (91 )</v>
      </c>
      <c r="F1343" s="1">
        <v>91</v>
      </c>
      <c r="G1343" s="1" t="s">
        <v>523</v>
      </c>
      <c r="H1343" s="3" t="s">
        <v>4513</v>
      </c>
      <c r="I1343" s="2">
        <v>4046304208151</v>
      </c>
      <c r="J1343" s="21">
        <v>8.5500000000000007</v>
      </c>
      <c r="L1343" s="63">
        <f t="shared" si="127"/>
        <v>20.5</v>
      </c>
      <c r="M1343" t="s">
        <v>1590</v>
      </c>
      <c r="N1343" t="s">
        <v>1591</v>
      </c>
      <c r="P1343" s="16">
        <f t="shared" si="129"/>
        <v>14.35</v>
      </c>
      <c r="Q1343" s="5">
        <f t="shared" si="130"/>
        <v>0</v>
      </c>
      <c r="R1343" s="21">
        <f t="shared" si="131"/>
        <v>5.7999999999999989</v>
      </c>
      <c r="S1343"/>
    </row>
    <row r="1344" spans="1:19" x14ac:dyDescent="0.25">
      <c r="A1344" t="s">
        <v>4588</v>
      </c>
      <c r="B1344" s="3" t="s">
        <v>2736</v>
      </c>
      <c r="C1344" t="s">
        <v>2737</v>
      </c>
      <c r="D1344" t="str">
        <f t="shared" si="132"/>
        <v>70% Virgin wool (organic),  30% Silk</v>
      </c>
      <c r="E1344" t="str">
        <f t="shared" si="128"/>
        <v>light grey mélange  (91 )</v>
      </c>
      <c r="F1344" s="1">
        <v>91</v>
      </c>
      <c r="G1344" s="1" t="s">
        <v>523</v>
      </c>
      <c r="H1344" s="3" t="s">
        <v>4514</v>
      </c>
      <c r="I1344" s="2">
        <v>4046304208168</v>
      </c>
      <c r="J1344" s="21">
        <v>8.9499999999999993</v>
      </c>
      <c r="L1344" s="63">
        <f t="shared" si="127"/>
        <v>21.5</v>
      </c>
      <c r="M1344" t="s">
        <v>1590</v>
      </c>
      <c r="N1344" t="s">
        <v>1591</v>
      </c>
      <c r="P1344" s="16">
        <f t="shared" si="129"/>
        <v>15.049999999999999</v>
      </c>
      <c r="Q1344" s="5">
        <f t="shared" si="130"/>
        <v>0</v>
      </c>
      <c r="R1344" s="21">
        <f t="shared" si="131"/>
        <v>6.1</v>
      </c>
      <c r="S1344"/>
    </row>
    <row r="1345" spans="1:19" x14ac:dyDescent="0.25">
      <c r="A1345" t="s">
        <v>4588</v>
      </c>
      <c r="B1345" s="3" t="s">
        <v>2738</v>
      </c>
      <c r="C1345" t="s">
        <v>2739</v>
      </c>
      <c r="D1345" t="str">
        <f t="shared" si="132"/>
        <v>70% Virgin wool (organic),  30% Silk</v>
      </c>
      <c r="E1345" t="str">
        <f t="shared" si="128"/>
        <v>light grey mélange  (91 )</v>
      </c>
      <c r="F1345" s="1">
        <v>91</v>
      </c>
      <c r="G1345" s="1" t="s">
        <v>523</v>
      </c>
      <c r="H1345" s="3" t="s">
        <v>4515</v>
      </c>
      <c r="I1345" s="2">
        <v>4046304208175</v>
      </c>
      <c r="J1345" s="21">
        <v>9.35</v>
      </c>
      <c r="L1345" s="63">
        <f t="shared" si="127"/>
        <v>22.45</v>
      </c>
      <c r="M1345" t="s">
        <v>1590</v>
      </c>
      <c r="N1345" t="s">
        <v>1591</v>
      </c>
      <c r="P1345" s="16">
        <f t="shared" si="129"/>
        <v>15.714999999999998</v>
      </c>
      <c r="Q1345" s="5">
        <f t="shared" si="130"/>
        <v>0</v>
      </c>
      <c r="R1345" s="21">
        <f t="shared" si="131"/>
        <v>6.3649999999999984</v>
      </c>
      <c r="S1345"/>
    </row>
    <row r="1346" spans="1:19" x14ac:dyDescent="0.25">
      <c r="A1346" t="s">
        <v>4588</v>
      </c>
      <c r="B1346" s="3" t="s">
        <v>2740</v>
      </c>
      <c r="C1346" t="s">
        <v>2741</v>
      </c>
      <c r="D1346" t="str">
        <f t="shared" si="132"/>
        <v>70% Virgin wool (organic),  30% Silk</v>
      </c>
      <c r="E1346" t="str">
        <f t="shared" si="128"/>
        <v>light grey mélange  (91 )</v>
      </c>
      <c r="F1346" s="1">
        <v>91</v>
      </c>
      <c r="G1346" s="1" t="s">
        <v>523</v>
      </c>
      <c r="H1346" s="3" t="s">
        <v>4516</v>
      </c>
      <c r="I1346" s="2">
        <v>4046304208182</v>
      </c>
      <c r="J1346" s="21">
        <v>9.75</v>
      </c>
      <c r="L1346" s="63">
        <f t="shared" si="127"/>
        <v>23.400000000000002</v>
      </c>
      <c r="M1346" t="s">
        <v>1590</v>
      </c>
      <c r="N1346" t="s">
        <v>1591</v>
      </c>
      <c r="P1346" s="16">
        <f t="shared" si="129"/>
        <v>16.38</v>
      </c>
      <c r="Q1346" s="5">
        <f t="shared" si="130"/>
        <v>0</v>
      </c>
      <c r="R1346" s="21">
        <f t="shared" si="131"/>
        <v>6.629999999999999</v>
      </c>
      <c r="S1346"/>
    </row>
    <row r="1347" spans="1:19" x14ac:dyDescent="0.25">
      <c r="A1347" t="s">
        <v>4589</v>
      </c>
      <c r="B1347" s="3" t="s">
        <v>2742</v>
      </c>
      <c r="C1347" t="s">
        <v>2743</v>
      </c>
      <c r="D1347" t="str">
        <f t="shared" si="132"/>
        <v>70% Virgin wool (organic),  30% Silk</v>
      </c>
      <c r="E1347" t="str">
        <f t="shared" si="128"/>
        <v xml:space="preserve">  (4 )</v>
      </c>
      <c r="F1347" s="1">
        <v>4</v>
      </c>
      <c r="H1347" s="3">
        <v>1</v>
      </c>
      <c r="I1347" s="2">
        <v>4046304228197</v>
      </c>
      <c r="J1347" s="21">
        <v>6.6</v>
      </c>
      <c r="L1347" s="63">
        <f t="shared" si="127"/>
        <v>15.85</v>
      </c>
      <c r="M1347" t="s">
        <v>1590</v>
      </c>
      <c r="N1347" t="s">
        <v>1591</v>
      </c>
      <c r="P1347" s="16">
        <f t="shared" si="129"/>
        <v>11.094999999999999</v>
      </c>
      <c r="Q1347" s="5">
        <f t="shared" si="130"/>
        <v>0</v>
      </c>
      <c r="R1347" s="21">
        <f t="shared" si="131"/>
        <v>4.4949999999999992</v>
      </c>
      <c r="S1347"/>
    </row>
    <row r="1348" spans="1:19" x14ac:dyDescent="0.25">
      <c r="A1348" t="s">
        <v>4589</v>
      </c>
      <c r="B1348" s="3" t="s">
        <v>2744</v>
      </c>
      <c r="C1348" t="s">
        <v>2745</v>
      </c>
      <c r="D1348" t="str">
        <f t="shared" si="132"/>
        <v>70% Virgin wool (organic),  30% Silk</v>
      </c>
      <c r="E1348" t="str">
        <f t="shared" si="128"/>
        <v>light grey mélange  (91 )</v>
      </c>
      <c r="F1348" s="1">
        <v>91</v>
      </c>
      <c r="G1348" s="1" t="s">
        <v>523</v>
      </c>
      <c r="H1348" s="3">
        <v>1</v>
      </c>
      <c r="I1348" s="2">
        <v>4046304234549</v>
      </c>
      <c r="J1348" s="21">
        <v>6.6</v>
      </c>
      <c r="L1348" s="63">
        <f t="shared" si="127"/>
        <v>15.85</v>
      </c>
      <c r="M1348" t="s">
        <v>1590</v>
      </c>
      <c r="N1348" t="s">
        <v>1591</v>
      </c>
      <c r="P1348" s="16">
        <f t="shared" si="129"/>
        <v>11.094999999999999</v>
      </c>
      <c r="Q1348" s="5">
        <f t="shared" si="130"/>
        <v>0</v>
      </c>
      <c r="R1348" s="21">
        <f t="shared" si="131"/>
        <v>4.4949999999999992</v>
      </c>
      <c r="S1348"/>
    </row>
    <row r="1349" spans="1:19" x14ac:dyDescent="0.25">
      <c r="A1349" t="s">
        <v>4589</v>
      </c>
      <c r="B1349" s="3" t="s">
        <v>2746</v>
      </c>
      <c r="C1349" t="s">
        <v>2747</v>
      </c>
      <c r="D1349" t="str">
        <f t="shared" si="132"/>
        <v>70% Virgin wool (organic),  30% Silk</v>
      </c>
      <c r="E1349" t="str">
        <f t="shared" si="128"/>
        <v>saffron  (18E )</v>
      </c>
      <c r="F1349" s="1" t="s">
        <v>2511</v>
      </c>
      <c r="G1349" s="1" t="s">
        <v>2512</v>
      </c>
      <c r="H1349" s="3">
        <v>1</v>
      </c>
      <c r="I1349" s="2">
        <v>4046304234556</v>
      </c>
      <c r="J1349" s="21">
        <v>6.6</v>
      </c>
      <c r="L1349" s="63">
        <f t="shared" ref="L1349:L1412" si="133">ROUND((J1349*2.4)/50,3)*50</f>
        <v>15.85</v>
      </c>
      <c r="M1349" t="s">
        <v>1590</v>
      </c>
      <c r="N1349" t="s">
        <v>1591</v>
      </c>
      <c r="P1349" s="16">
        <f t="shared" si="129"/>
        <v>11.094999999999999</v>
      </c>
      <c r="Q1349" s="5">
        <f t="shared" si="130"/>
        <v>0</v>
      </c>
      <c r="R1349" s="21">
        <f t="shared" si="131"/>
        <v>4.4949999999999992</v>
      </c>
      <c r="S1349"/>
    </row>
    <row r="1350" spans="1:19" x14ac:dyDescent="0.25">
      <c r="A1350" t="s">
        <v>4589</v>
      </c>
      <c r="B1350" s="3" t="s">
        <v>2748</v>
      </c>
      <c r="C1350" t="s">
        <v>2749</v>
      </c>
      <c r="D1350" t="str">
        <f t="shared" si="132"/>
        <v>70% Virgin wool (organic),  30% Silk</v>
      </c>
      <c r="E1350" t="str">
        <f t="shared" ref="E1350:E1413" si="134">G1350&amp;" "&amp;" (" &amp;F1350&amp;" )"</f>
        <v>navy-blue  (33 )</v>
      </c>
      <c r="F1350" s="1">
        <v>33</v>
      </c>
      <c r="G1350" s="1" t="s">
        <v>1662</v>
      </c>
      <c r="H1350" s="3">
        <v>1</v>
      </c>
      <c r="I1350" s="2">
        <v>4046304228203</v>
      </c>
      <c r="J1350" s="21">
        <v>6.6</v>
      </c>
      <c r="L1350" s="63">
        <f t="shared" si="133"/>
        <v>15.85</v>
      </c>
      <c r="M1350" t="s">
        <v>1590</v>
      </c>
      <c r="N1350" t="s">
        <v>1591</v>
      </c>
      <c r="P1350" s="16">
        <f t="shared" ref="P1350:P1413" si="135">L1350*(1-$P$4)</f>
        <v>11.094999999999999</v>
      </c>
      <c r="Q1350" s="5">
        <f t="shared" ref="Q1350:Q1413" si="136">K1350*P1350</f>
        <v>0</v>
      </c>
      <c r="R1350" s="21">
        <f t="shared" ref="R1350:R1413" si="137">P1350-J1350</f>
        <v>4.4949999999999992</v>
      </c>
      <c r="S1350"/>
    </row>
    <row r="1351" spans="1:19" x14ac:dyDescent="0.25">
      <c r="A1351" t="s">
        <v>4589</v>
      </c>
      <c r="B1351" s="3" t="s">
        <v>2750</v>
      </c>
      <c r="C1351" t="s">
        <v>2751</v>
      </c>
      <c r="D1351" t="str">
        <f t="shared" si="132"/>
        <v>70% Virgin wool (organic),  30% Silk</v>
      </c>
      <c r="E1351" t="str">
        <f t="shared" si="134"/>
        <v>ice-blue  (35 )</v>
      </c>
      <c r="F1351" s="1">
        <v>35</v>
      </c>
      <c r="G1351" s="1" t="s">
        <v>1876</v>
      </c>
      <c r="H1351" s="3">
        <v>1</v>
      </c>
      <c r="I1351" s="2">
        <v>4046304228210</v>
      </c>
      <c r="J1351" s="21">
        <v>6.6</v>
      </c>
      <c r="L1351" s="63">
        <f t="shared" si="133"/>
        <v>15.85</v>
      </c>
      <c r="M1351" t="s">
        <v>1590</v>
      </c>
      <c r="N1351" t="s">
        <v>1591</v>
      </c>
      <c r="P1351" s="16">
        <f t="shared" si="135"/>
        <v>11.094999999999999</v>
      </c>
      <c r="Q1351" s="5">
        <f t="shared" si="136"/>
        <v>0</v>
      </c>
      <c r="R1351" s="21">
        <f t="shared" si="137"/>
        <v>4.4949999999999992</v>
      </c>
      <c r="S1351"/>
    </row>
    <row r="1352" spans="1:19" x14ac:dyDescent="0.25">
      <c r="A1352" t="s">
        <v>4589</v>
      </c>
      <c r="B1352" s="3" t="s">
        <v>2752</v>
      </c>
      <c r="C1352" t="s">
        <v>2753</v>
      </c>
      <c r="D1352" t="str">
        <f t="shared" si="132"/>
        <v>70% Virgin wool (organic),  30% Silk</v>
      </c>
      <c r="E1352" t="str">
        <f t="shared" si="134"/>
        <v>olive  (43E )</v>
      </c>
      <c r="F1352" s="1" t="s">
        <v>1758</v>
      </c>
      <c r="G1352" s="1" t="s">
        <v>1759</v>
      </c>
      <c r="H1352" s="3">
        <v>1</v>
      </c>
      <c r="I1352" s="2">
        <v>4046304260913</v>
      </c>
      <c r="J1352" s="21">
        <v>6.6</v>
      </c>
      <c r="L1352" s="63">
        <f t="shared" si="133"/>
        <v>15.85</v>
      </c>
      <c r="M1352" t="s">
        <v>1590</v>
      </c>
      <c r="N1352" t="s">
        <v>1591</v>
      </c>
      <c r="P1352" s="16">
        <f t="shared" si="135"/>
        <v>11.094999999999999</v>
      </c>
      <c r="Q1352" s="5">
        <f t="shared" si="136"/>
        <v>0</v>
      </c>
      <c r="R1352" s="21">
        <f t="shared" si="137"/>
        <v>4.4949999999999992</v>
      </c>
      <c r="S1352"/>
    </row>
    <row r="1353" spans="1:19" x14ac:dyDescent="0.25">
      <c r="A1353" t="s">
        <v>4589</v>
      </c>
      <c r="B1353" s="3" t="s">
        <v>2754</v>
      </c>
      <c r="C1353" t="s">
        <v>2755</v>
      </c>
      <c r="D1353" t="str">
        <f t="shared" si="132"/>
        <v>70% Virgin wool (organic),  30% Silk</v>
      </c>
      <c r="E1353" t="str">
        <f t="shared" si="134"/>
        <v>copper  (52E )</v>
      </c>
      <c r="F1353" s="1" t="s">
        <v>1768</v>
      </c>
      <c r="G1353" s="1" t="s">
        <v>1769</v>
      </c>
      <c r="H1353" s="3">
        <v>1</v>
      </c>
      <c r="I1353" s="2">
        <v>4046304260920</v>
      </c>
      <c r="J1353" s="21">
        <v>6.6</v>
      </c>
      <c r="L1353" s="63">
        <f t="shared" si="133"/>
        <v>15.85</v>
      </c>
      <c r="M1353" t="s">
        <v>1590</v>
      </c>
      <c r="N1353" t="s">
        <v>1591</v>
      </c>
      <c r="P1353" s="16">
        <f t="shared" si="135"/>
        <v>11.094999999999999</v>
      </c>
      <c r="Q1353" s="5">
        <f t="shared" si="136"/>
        <v>0</v>
      </c>
      <c r="R1353" s="21">
        <f t="shared" si="137"/>
        <v>4.4949999999999992</v>
      </c>
      <c r="S1353"/>
    </row>
    <row r="1354" spans="1:19" x14ac:dyDescent="0.25">
      <c r="A1354" t="s">
        <v>4589</v>
      </c>
      <c r="B1354" s="3" t="s">
        <v>2756</v>
      </c>
      <c r="C1354" t="s">
        <v>2757</v>
      </c>
      <c r="D1354" t="str">
        <f t="shared" si="132"/>
        <v>70% Virgin wool (organic),  30% Silk</v>
      </c>
      <c r="E1354" t="str">
        <f t="shared" si="134"/>
        <v>raspberry  (55E )</v>
      </c>
      <c r="F1354" s="1" t="s">
        <v>1931</v>
      </c>
      <c r="G1354" s="1" t="s">
        <v>1932</v>
      </c>
      <c r="H1354" s="3">
        <v>1</v>
      </c>
      <c r="I1354" s="2">
        <v>4046304228227</v>
      </c>
      <c r="J1354" s="21">
        <v>6.6</v>
      </c>
      <c r="L1354" s="63">
        <f t="shared" si="133"/>
        <v>15.85</v>
      </c>
      <c r="M1354" t="s">
        <v>1590</v>
      </c>
      <c r="N1354" t="s">
        <v>1591</v>
      </c>
      <c r="P1354" s="16">
        <f t="shared" si="135"/>
        <v>11.094999999999999</v>
      </c>
      <c r="Q1354" s="5">
        <f t="shared" si="136"/>
        <v>0</v>
      </c>
      <c r="R1354" s="21">
        <f t="shared" si="137"/>
        <v>4.4949999999999992</v>
      </c>
      <c r="S1354"/>
    </row>
    <row r="1355" spans="1:19" x14ac:dyDescent="0.25">
      <c r="A1355" t="s">
        <v>4589</v>
      </c>
      <c r="B1355" s="3" t="s">
        <v>2758</v>
      </c>
      <c r="C1355" t="s">
        <v>2759</v>
      </c>
      <c r="D1355" t="str">
        <f t="shared" si="132"/>
        <v>70% Virgin wool (organic),  30% Silk</v>
      </c>
      <c r="E1355" t="str">
        <f t="shared" si="134"/>
        <v>navy-blue  (33 )</v>
      </c>
      <c r="F1355" s="1">
        <v>33</v>
      </c>
      <c r="G1355" s="1" t="s">
        <v>1662</v>
      </c>
      <c r="H1355" s="3">
        <v>1</v>
      </c>
      <c r="I1355" s="2">
        <v>4046304250730</v>
      </c>
      <c r="J1355" s="21">
        <v>18.899999999999999</v>
      </c>
      <c r="L1355" s="63">
        <f t="shared" si="133"/>
        <v>45.35</v>
      </c>
      <c r="M1355" t="s">
        <v>1590</v>
      </c>
      <c r="N1355" t="s">
        <v>1591</v>
      </c>
      <c r="P1355" s="16">
        <f t="shared" si="135"/>
        <v>31.744999999999997</v>
      </c>
      <c r="Q1355" s="5">
        <f t="shared" si="136"/>
        <v>0</v>
      </c>
      <c r="R1355" s="21">
        <f t="shared" si="137"/>
        <v>12.844999999999999</v>
      </c>
      <c r="S1355"/>
    </row>
    <row r="1356" spans="1:19" x14ac:dyDescent="0.25">
      <c r="A1356" t="s">
        <v>4589</v>
      </c>
      <c r="B1356" s="3" t="s">
        <v>2760</v>
      </c>
      <c r="C1356" t="s">
        <v>2761</v>
      </c>
      <c r="D1356" t="str">
        <f t="shared" si="132"/>
        <v>70% Virgin wool (organic),  30% Silk</v>
      </c>
      <c r="E1356" t="str">
        <f t="shared" si="134"/>
        <v>mallow  (66E )</v>
      </c>
      <c r="F1356" s="1" t="s">
        <v>1699</v>
      </c>
      <c r="G1356" s="1" t="s">
        <v>1700</v>
      </c>
      <c r="H1356" s="3">
        <v>1</v>
      </c>
      <c r="I1356" s="2">
        <v>4046304250747</v>
      </c>
      <c r="J1356" s="21">
        <v>18.899999999999999</v>
      </c>
      <c r="L1356" s="63">
        <f t="shared" si="133"/>
        <v>45.35</v>
      </c>
      <c r="M1356" t="s">
        <v>1590</v>
      </c>
      <c r="N1356" t="s">
        <v>1591</v>
      </c>
      <c r="P1356" s="16">
        <f t="shared" si="135"/>
        <v>31.744999999999997</v>
      </c>
      <c r="Q1356" s="5">
        <f t="shared" si="136"/>
        <v>0</v>
      </c>
      <c r="R1356" s="21">
        <f t="shared" si="137"/>
        <v>12.844999999999999</v>
      </c>
      <c r="S1356"/>
    </row>
    <row r="1357" spans="1:19" x14ac:dyDescent="0.25">
      <c r="A1357" t="s">
        <v>4589</v>
      </c>
      <c r="B1357" s="3" t="s">
        <v>2762</v>
      </c>
      <c r="C1357" t="s">
        <v>2763</v>
      </c>
      <c r="D1357" t="str">
        <f t="shared" si="132"/>
        <v>70% Virgin wool (organic),  30% Silk</v>
      </c>
      <c r="E1357" t="str">
        <f t="shared" si="134"/>
        <v>walnut  (75 )</v>
      </c>
      <c r="F1357" s="1">
        <v>75</v>
      </c>
      <c r="G1357" s="1" t="s">
        <v>1709</v>
      </c>
      <c r="H1357" s="3">
        <v>1</v>
      </c>
      <c r="I1357" s="2">
        <v>4046304250754</v>
      </c>
      <c r="J1357" s="21">
        <v>18.899999999999999</v>
      </c>
      <c r="L1357" s="63">
        <f t="shared" si="133"/>
        <v>45.35</v>
      </c>
      <c r="M1357" t="s">
        <v>1590</v>
      </c>
      <c r="N1357" t="s">
        <v>1591</v>
      </c>
      <c r="P1357" s="16">
        <f t="shared" si="135"/>
        <v>31.744999999999997</v>
      </c>
      <c r="Q1357" s="5">
        <f t="shared" si="136"/>
        <v>0</v>
      </c>
      <c r="R1357" s="21">
        <f t="shared" si="137"/>
        <v>12.844999999999999</v>
      </c>
      <c r="S1357"/>
    </row>
    <row r="1358" spans="1:19" x14ac:dyDescent="0.25">
      <c r="A1358" t="s">
        <v>4588</v>
      </c>
      <c r="B1358" s="3" t="s">
        <v>2764</v>
      </c>
      <c r="C1358" t="s">
        <v>2765</v>
      </c>
      <c r="D1358" t="str">
        <f t="shared" si="132"/>
        <v>70% Virgin wool (organic),  30% Silk</v>
      </c>
      <c r="E1358" t="str">
        <f t="shared" si="134"/>
        <v xml:space="preserve">  (4 )</v>
      </c>
      <c r="F1358" s="1">
        <v>4</v>
      </c>
      <c r="H1358" s="3" t="s">
        <v>4512</v>
      </c>
      <c r="I1358" s="2">
        <v>4046304271803</v>
      </c>
      <c r="J1358" s="21">
        <v>15.7</v>
      </c>
      <c r="L1358" s="63">
        <f t="shared" si="133"/>
        <v>37.700000000000003</v>
      </c>
      <c r="M1358" t="s">
        <v>1590</v>
      </c>
      <c r="N1358" t="s">
        <v>1591</v>
      </c>
      <c r="P1358" s="16">
        <f t="shared" si="135"/>
        <v>26.39</v>
      </c>
      <c r="Q1358" s="5">
        <f t="shared" si="136"/>
        <v>0</v>
      </c>
      <c r="R1358" s="21">
        <f t="shared" si="137"/>
        <v>10.690000000000001</v>
      </c>
      <c r="S1358"/>
    </row>
    <row r="1359" spans="1:19" x14ac:dyDescent="0.25">
      <c r="A1359" t="s">
        <v>4588</v>
      </c>
      <c r="B1359" s="3" t="s">
        <v>2766</v>
      </c>
      <c r="C1359" t="s">
        <v>2767</v>
      </c>
      <c r="D1359" t="str">
        <f t="shared" si="132"/>
        <v>70% Virgin wool (organic),  30% Silk</v>
      </c>
      <c r="E1359" t="str">
        <f t="shared" si="134"/>
        <v xml:space="preserve">  (4 )</v>
      </c>
      <c r="F1359" s="1">
        <v>4</v>
      </c>
      <c r="H1359" s="3" t="s">
        <v>4513</v>
      </c>
      <c r="I1359" s="2">
        <v>4046304271810</v>
      </c>
      <c r="J1359" s="21">
        <v>16.899999999999999</v>
      </c>
      <c r="L1359" s="63">
        <f t="shared" si="133"/>
        <v>40.550000000000004</v>
      </c>
      <c r="M1359" t="s">
        <v>1590</v>
      </c>
      <c r="N1359" t="s">
        <v>1591</v>
      </c>
      <c r="P1359" s="16">
        <f t="shared" si="135"/>
        <v>28.385000000000002</v>
      </c>
      <c r="Q1359" s="5">
        <f t="shared" si="136"/>
        <v>0</v>
      </c>
      <c r="R1359" s="21">
        <f t="shared" si="137"/>
        <v>11.485000000000003</v>
      </c>
      <c r="S1359"/>
    </row>
    <row r="1360" spans="1:19" x14ac:dyDescent="0.25">
      <c r="A1360" t="s">
        <v>4588</v>
      </c>
      <c r="B1360" s="3" t="s">
        <v>2768</v>
      </c>
      <c r="C1360" t="s">
        <v>2769</v>
      </c>
      <c r="D1360" t="str">
        <f t="shared" si="132"/>
        <v>70% Virgin wool (organic),  30% Silk</v>
      </c>
      <c r="E1360" t="str">
        <f t="shared" si="134"/>
        <v xml:space="preserve">  (4 )</v>
      </c>
      <c r="F1360" s="1">
        <v>4</v>
      </c>
      <c r="H1360" s="3" t="s">
        <v>4514</v>
      </c>
      <c r="I1360" s="2">
        <v>4046304271827</v>
      </c>
      <c r="J1360" s="21">
        <v>18.100000000000001</v>
      </c>
      <c r="L1360" s="63">
        <f t="shared" si="133"/>
        <v>43.45</v>
      </c>
      <c r="M1360" t="s">
        <v>1590</v>
      </c>
      <c r="N1360" t="s">
        <v>1591</v>
      </c>
      <c r="P1360" s="16">
        <f t="shared" si="135"/>
        <v>30.414999999999999</v>
      </c>
      <c r="Q1360" s="5">
        <f t="shared" si="136"/>
        <v>0</v>
      </c>
      <c r="R1360" s="21">
        <f t="shared" si="137"/>
        <v>12.314999999999998</v>
      </c>
      <c r="S1360"/>
    </row>
    <row r="1361" spans="1:19" x14ac:dyDescent="0.25">
      <c r="A1361" t="s">
        <v>4588</v>
      </c>
      <c r="B1361" s="3" t="s">
        <v>2770</v>
      </c>
      <c r="C1361" t="s">
        <v>2771</v>
      </c>
      <c r="D1361" t="str">
        <f t="shared" si="132"/>
        <v>70% Virgin wool (organic),  30% Silk</v>
      </c>
      <c r="E1361" t="str">
        <f t="shared" si="134"/>
        <v xml:space="preserve">  (4 )</v>
      </c>
      <c r="F1361" s="1">
        <v>4</v>
      </c>
      <c r="H1361" s="3" t="s">
        <v>4515</v>
      </c>
      <c r="I1361" s="2">
        <v>4046304271834</v>
      </c>
      <c r="J1361" s="21">
        <v>19.3</v>
      </c>
      <c r="L1361" s="63">
        <f t="shared" si="133"/>
        <v>46.300000000000004</v>
      </c>
      <c r="M1361" t="s">
        <v>1590</v>
      </c>
      <c r="N1361" t="s">
        <v>1591</v>
      </c>
      <c r="P1361" s="16">
        <f t="shared" si="135"/>
        <v>32.410000000000004</v>
      </c>
      <c r="Q1361" s="5">
        <f t="shared" si="136"/>
        <v>0</v>
      </c>
      <c r="R1361" s="21">
        <f t="shared" si="137"/>
        <v>13.110000000000003</v>
      </c>
      <c r="S1361"/>
    </row>
    <row r="1362" spans="1:19" x14ac:dyDescent="0.25">
      <c r="A1362" t="s">
        <v>4588</v>
      </c>
      <c r="B1362" s="3" t="s">
        <v>2772</v>
      </c>
      <c r="C1362" t="s">
        <v>2773</v>
      </c>
      <c r="D1362" t="str">
        <f t="shared" si="132"/>
        <v>70% Virgin wool (organic),  30% Silk</v>
      </c>
      <c r="E1362" t="str">
        <f t="shared" si="134"/>
        <v>light grey mélange  (91 )</v>
      </c>
      <c r="F1362" s="1">
        <v>91</v>
      </c>
      <c r="G1362" s="1" t="s">
        <v>523</v>
      </c>
      <c r="H1362" s="3" t="s">
        <v>4512</v>
      </c>
      <c r="I1362" s="2">
        <v>4046304208038</v>
      </c>
      <c r="J1362" s="21">
        <v>15.7</v>
      </c>
      <c r="L1362" s="63">
        <f t="shared" si="133"/>
        <v>37.700000000000003</v>
      </c>
      <c r="M1362" t="s">
        <v>1590</v>
      </c>
      <c r="N1362" t="s">
        <v>1591</v>
      </c>
      <c r="P1362" s="16">
        <f t="shared" si="135"/>
        <v>26.39</v>
      </c>
      <c r="Q1362" s="5">
        <f t="shared" si="136"/>
        <v>0</v>
      </c>
      <c r="R1362" s="21">
        <f t="shared" si="137"/>
        <v>10.690000000000001</v>
      </c>
      <c r="S1362"/>
    </row>
    <row r="1363" spans="1:19" x14ac:dyDescent="0.25">
      <c r="A1363" t="s">
        <v>4588</v>
      </c>
      <c r="B1363" s="3" t="s">
        <v>2774</v>
      </c>
      <c r="C1363" t="s">
        <v>2775</v>
      </c>
      <c r="D1363" t="str">
        <f t="shared" si="132"/>
        <v>70% Virgin wool (organic),  30% Silk</v>
      </c>
      <c r="E1363" t="str">
        <f t="shared" si="134"/>
        <v>light grey mélange  (91 )</v>
      </c>
      <c r="F1363" s="1">
        <v>91</v>
      </c>
      <c r="G1363" s="1" t="s">
        <v>523</v>
      </c>
      <c r="H1363" s="3" t="s">
        <v>4513</v>
      </c>
      <c r="I1363" s="2">
        <v>4046304208045</v>
      </c>
      <c r="J1363" s="21">
        <v>16.899999999999999</v>
      </c>
      <c r="L1363" s="63">
        <f t="shared" si="133"/>
        <v>40.550000000000004</v>
      </c>
      <c r="M1363" t="s">
        <v>1590</v>
      </c>
      <c r="N1363" t="s">
        <v>1591</v>
      </c>
      <c r="P1363" s="16">
        <f t="shared" si="135"/>
        <v>28.385000000000002</v>
      </c>
      <c r="Q1363" s="5">
        <f t="shared" si="136"/>
        <v>0</v>
      </c>
      <c r="R1363" s="21">
        <f t="shared" si="137"/>
        <v>11.485000000000003</v>
      </c>
      <c r="S1363"/>
    </row>
    <row r="1364" spans="1:19" x14ac:dyDescent="0.25">
      <c r="A1364" t="s">
        <v>4588</v>
      </c>
      <c r="B1364" s="3" t="s">
        <v>2776</v>
      </c>
      <c r="C1364" t="s">
        <v>2777</v>
      </c>
      <c r="D1364" t="str">
        <f t="shared" si="132"/>
        <v>70% Virgin wool (organic),  30% Silk</v>
      </c>
      <c r="E1364" t="str">
        <f t="shared" si="134"/>
        <v>light grey mélange  (91 )</v>
      </c>
      <c r="F1364" s="1">
        <v>91</v>
      </c>
      <c r="G1364" s="1" t="s">
        <v>523</v>
      </c>
      <c r="H1364" s="3" t="s">
        <v>4514</v>
      </c>
      <c r="I1364" s="2">
        <v>4046304208052</v>
      </c>
      <c r="J1364" s="21">
        <v>18.100000000000001</v>
      </c>
      <c r="L1364" s="63">
        <f t="shared" si="133"/>
        <v>43.45</v>
      </c>
      <c r="M1364" t="s">
        <v>1590</v>
      </c>
      <c r="N1364" t="s">
        <v>1591</v>
      </c>
      <c r="P1364" s="16">
        <f t="shared" si="135"/>
        <v>30.414999999999999</v>
      </c>
      <c r="Q1364" s="5">
        <f t="shared" si="136"/>
        <v>0</v>
      </c>
      <c r="R1364" s="21">
        <f t="shared" si="137"/>
        <v>12.314999999999998</v>
      </c>
      <c r="S1364"/>
    </row>
    <row r="1365" spans="1:19" x14ac:dyDescent="0.25">
      <c r="A1365" t="s">
        <v>4588</v>
      </c>
      <c r="B1365" s="3" t="s">
        <v>2778</v>
      </c>
      <c r="C1365" t="s">
        <v>2779</v>
      </c>
      <c r="D1365" t="str">
        <f t="shared" si="132"/>
        <v>70% Virgin wool (organic),  30% Silk</v>
      </c>
      <c r="E1365" t="str">
        <f t="shared" si="134"/>
        <v>light grey mélange  (91 )</v>
      </c>
      <c r="F1365" s="1">
        <v>91</v>
      </c>
      <c r="G1365" s="1" t="s">
        <v>523</v>
      </c>
      <c r="H1365" s="3" t="s">
        <v>4515</v>
      </c>
      <c r="I1365" s="2">
        <v>4046304208069</v>
      </c>
      <c r="J1365" s="21">
        <v>19.3</v>
      </c>
      <c r="L1365" s="63">
        <f t="shared" si="133"/>
        <v>46.300000000000004</v>
      </c>
      <c r="M1365" t="s">
        <v>1590</v>
      </c>
      <c r="N1365" t="s">
        <v>1591</v>
      </c>
      <c r="P1365" s="16">
        <f t="shared" si="135"/>
        <v>32.410000000000004</v>
      </c>
      <c r="Q1365" s="5">
        <f t="shared" si="136"/>
        <v>0</v>
      </c>
      <c r="R1365" s="21">
        <f t="shared" si="137"/>
        <v>13.110000000000003</v>
      </c>
      <c r="S1365"/>
    </row>
    <row r="1366" spans="1:19" x14ac:dyDescent="0.25">
      <c r="A1366" t="s">
        <v>4588</v>
      </c>
      <c r="B1366" s="3" t="s">
        <v>2780</v>
      </c>
      <c r="C1366" t="s">
        <v>2781</v>
      </c>
      <c r="D1366" t="str">
        <f t="shared" si="132"/>
        <v>70% Virgin wool (organic),  30% Silk</v>
      </c>
      <c r="E1366" t="str">
        <f t="shared" si="134"/>
        <v>natural  (1 )</v>
      </c>
      <c r="F1366" s="1">
        <v>1</v>
      </c>
      <c r="G1366" s="1" t="s">
        <v>6</v>
      </c>
      <c r="H1366" s="3" t="s">
        <v>4512</v>
      </c>
      <c r="I1366" s="2">
        <v>4046304008850</v>
      </c>
      <c r="J1366" s="21">
        <v>9.85</v>
      </c>
      <c r="L1366" s="63">
        <f t="shared" si="133"/>
        <v>23.65</v>
      </c>
      <c r="M1366" t="s">
        <v>1590</v>
      </c>
      <c r="N1366" t="s">
        <v>1591</v>
      </c>
      <c r="P1366" s="16">
        <f t="shared" si="135"/>
        <v>16.555</v>
      </c>
      <c r="Q1366" s="5">
        <f t="shared" si="136"/>
        <v>0</v>
      </c>
      <c r="R1366" s="21">
        <f t="shared" si="137"/>
        <v>6.7050000000000001</v>
      </c>
      <c r="S1366"/>
    </row>
    <row r="1367" spans="1:19" x14ac:dyDescent="0.25">
      <c r="A1367" t="s">
        <v>4588</v>
      </c>
      <c r="B1367" s="3" t="s">
        <v>2782</v>
      </c>
      <c r="C1367" t="s">
        <v>2783</v>
      </c>
      <c r="D1367" t="str">
        <f t="shared" si="132"/>
        <v>70% Virgin wool (organic),  30% Silk</v>
      </c>
      <c r="E1367" t="str">
        <f t="shared" si="134"/>
        <v>natural  (1 )</v>
      </c>
      <c r="F1367" s="1">
        <v>1</v>
      </c>
      <c r="G1367" s="1" t="s">
        <v>6</v>
      </c>
      <c r="H1367" s="3" t="s">
        <v>4513</v>
      </c>
      <c r="I1367" s="2">
        <v>4046304008867</v>
      </c>
      <c r="J1367" s="21">
        <v>10.75</v>
      </c>
      <c r="L1367" s="63">
        <f t="shared" si="133"/>
        <v>25.8</v>
      </c>
      <c r="M1367" t="s">
        <v>1590</v>
      </c>
      <c r="N1367" t="s">
        <v>1591</v>
      </c>
      <c r="P1367" s="16">
        <f t="shared" si="135"/>
        <v>18.059999999999999</v>
      </c>
      <c r="Q1367" s="5">
        <f t="shared" si="136"/>
        <v>0</v>
      </c>
      <c r="R1367" s="21">
        <f t="shared" si="137"/>
        <v>7.3099999999999987</v>
      </c>
      <c r="S1367"/>
    </row>
    <row r="1368" spans="1:19" x14ac:dyDescent="0.25">
      <c r="A1368" t="s">
        <v>4588</v>
      </c>
      <c r="B1368" s="3" t="s">
        <v>2784</v>
      </c>
      <c r="C1368" t="s">
        <v>2785</v>
      </c>
      <c r="D1368" t="str">
        <f t="shared" si="132"/>
        <v>70% Virgin wool (organic),  30% Silk</v>
      </c>
      <c r="E1368" t="str">
        <f t="shared" si="134"/>
        <v>olive  (43E )</v>
      </c>
      <c r="F1368" s="1" t="s">
        <v>1758</v>
      </c>
      <c r="G1368" s="1" t="s">
        <v>1759</v>
      </c>
      <c r="H1368" s="3" t="s">
        <v>4512</v>
      </c>
      <c r="I1368" s="2">
        <v>4046304271049</v>
      </c>
      <c r="J1368" s="21">
        <v>11.45</v>
      </c>
      <c r="L1368" s="63">
        <f t="shared" si="133"/>
        <v>27.500000000000004</v>
      </c>
      <c r="M1368" t="s">
        <v>1590</v>
      </c>
      <c r="N1368" t="s">
        <v>1591</v>
      </c>
      <c r="P1368" s="16">
        <f t="shared" si="135"/>
        <v>19.25</v>
      </c>
      <c r="Q1368" s="5">
        <f t="shared" si="136"/>
        <v>0</v>
      </c>
      <c r="R1368" s="21">
        <f t="shared" si="137"/>
        <v>7.8000000000000007</v>
      </c>
      <c r="S1368"/>
    </row>
    <row r="1369" spans="1:19" x14ac:dyDescent="0.25">
      <c r="A1369" t="s">
        <v>4588</v>
      </c>
      <c r="B1369" s="3" t="s">
        <v>2786</v>
      </c>
      <c r="C1369" t="s">
        <v>2787</v>
      </c>
      <c r="D1369" t="str">
        <f t="shared" si="132"/>
        <v>70% Virgin wool (organic),  30% Silk</v>
      </c>
      <c r="E1369" t="str">
        <f t="shared" si="134"/>
        <v>olive  (43E )</v>
      </c>
      <c r="F1369" s="1" t="s">
        <v>1758</v>
      </c>
      <c r="G1369" s="1" t="s">
        <v>1759</v>
      </c>
      <c r="H1369" s="3" t="s">
        <v>4513</v>
      </c>
      <c r="I1369" s="2">
        <v>4046304271056</v>
      </c>
      <c r="J1369" s="21">
        <v>12.15</v>
      </c>
      <c r="L1369" s="63">
        <f t="shared" si="133"/>
        <v>29.15</v>
      </c>
      <c r="M1369" t="s">
        <v>1590</v>
      </c>
      <c r="N1369" t="s">
        <v>1591</v>
      </c>
      <c r="P1369" s="16">
        <f t="shared" si="135"/>
        <v>20.404999999999998</v>
      </c>
      <c r="Q1369" s="5">
        <f t="shared" si="136"/>
        <v>0</v>
      </c>
      <c r="R1369" s="21">
        <f t="shared" si="137"/>
        <v>8.2549999999999972</v>
      </c>
      <c r="S1369"/>
    </row>
    <row r="1370" spans="1:19" x14ac:dyDescent="0.25">
      <c r="A1370" t="s">
        <v>4588</v>
      </c>
      <c r="B1370" s="3" t="s">
        <v>2788</v>
      </c>
      <c r="C1370" t="s">
        <v>2789</v>
      </c>
      <c r="D1370" t="str">
        <f t="shared" si="132"/>
        <v>70% Virgin wool (organic),  30% Silk</v>
      </c>
      <c r="E1370" t="str">
        <f t="shared" si="134"/>
        <v>olive  (43E )</v>
      </c>
      <c r="F1370" s="1" t="s">
        <v>1758</v>
      </c>
      <c r="G1370" s="1" t="s">
        <v>1759</v>
      </c>
      <c r="H1370" s="3" t="s">
        <v>4514</v>
      </c>
      <c r="I1370" s="2">
        <v>4046304271063</v>
      </c>
      <c r="J1370" s="21">
        <v>12.85</v>
      </c>
      <c r="L1370" s="63">
        <f t="shared" si="133"/>
        <v>30.85</v>
      </c>
      <c r="M1370" t="s">
        <v>1590</v>
      </c>
      <c r="N1370" t="s">
        <v>1591</v>
      </c>
      <c r="P1370" s="16">
        <f t="shared" si="135"/>
        <v>21.594999999999999</v>
      </c>
      <c r="Q1370" s="5">
        <f t="shared" si="136"/>
        <v>0</v>
      </c>
      <c r="R1370" s="21">
        <f t="shared" si="137"/>
        <v>8.7449999999999992</v>
      </c>
      <c r="S1370"/>
    </row>
    <row r="1371" spans="1:19" x14ac:dyDescent="0.25">
      <c r="A1371" t="s">
        <v>4588</v>
      </c>
      <c r="B1371" s="3" t="s">
        <v>2790</v>
      </c>
      <c r="C1371" t="s">
        <v>2791</v>
      </c>
      <c r="D1371" t="str">
        <f t="shared" si="132"/>
        <v>70% Virgin wool (organic),  30% Silk</v>
      </c>
      <c r="E1371" t="str">
        <f t="shared" si="134"/>
        <v>olive  (43E )</v>
      </c>
      <c r="F1371" s="1" t="s">
        <v>1758</v>
      </c>
      <c r="G1371" s="1" t="s">
        <v>1759</v>
      </c>
      <c r="H1371" s="3" t="s">
        <v>4515</v>
      </c>
      <c r="I1371" s="2">
        <v>4046304271070</v>
      </c>
      <c r="J1371" s="21">
        <v>13.55</v>
      </c>
      <c r="L1371" s="63">
        <f t="shared" si="133"/>
        <v>32.5</v>
      </c>
      <c r="M1371" t="s">
        <v>1590</v>
      </c>
      <c r="N1371" t="s">
        <v>1591</v>
      </c>
      <c r="P1371" s="16">
        <f t="shared" si="135"/>
        <v>22.75</v>
      </c>
      <c r="Q1371" s="5">
        <f t="shared" si="136"/>
        <v>0</v>
      </c>
      <c r="R1371" s="21">
        <f t="shared" si="137"/>
        <v>9.1999999999999993</v>
      </c>
      <c r="S1371"/>
    </row>
    <row r="1372" spans="1:19" x14ac:dyDescent="0.25">
      <c r="A1372" t="s">
        <v>4589</v>
      </c>
      <c r="B1372" s="3" t="s">
        <v>2792</v>
      </c>
      <c r="C1372" t="s">
        <v>2793</v>
      </c>
      <c r="D1372" t="str">
        <f t="shared" si="132"/>
        <v>70% Virgin wool (organic),  30% Silk</v>
      </c>
      <c r="E1372" t="str">
        <f t="shared" si="134"/>
        <v>light grey mélange  (91 )</v>
      </c>
      <c r="F1372" s="1">
        <v>91</v>
      </c>
      <c r="G1372" s="1" t="s">
        <v>523</v>
      </c>
      <c r="H1372" s="3">
        <v>104</v>
      </c>
      <c r="I1372" s="2">
        <v>4046304227282</v>
      </c>
      <c r="J1372" s="21">
        <v>17.850000000000001</v>
      </c>
      <c r="L1372" s="63">
        <f t="shared" si="133"/>
        <v>42.85</v>
      </c>
      <c r="M1372" t="s">
        <v>1590</v>
      </c>
      <c r="N1372" t="s">
        <v>1591</v>
      </c>
      <c r="P1372" s="16">
        <f t="shared" si="135"/>
        <v>29.994999999999997</v>
      </c>
      <c r="Q1372" s="5">
        <f t="shared" si="136"/>
        <v>0</v>
      </c>
      <c r="R1372" s="21">
        <f t="shared" si="137"/>
        <v>12.144999999999996</v>
      </c>
      <c r="S1372"/>
    </row>
    <row r="1373" spans="1:19" x14ac:dyDescent="0.25">
      <c r="A1373" t="s">
        <v>4589</v>
      </c>
      <c r="B1373" s="3" t="s">
        <v>2794</v>
      </c>
      <c r="C1373" t="s">
        <v>2795</v>
      </c>
      <c r="D1373" t="str">
        <f t="shared" si="132"/>
        <v>70% Virgin wool (organic),  30% Silk</v>
      </c>
      <c r="E1373" t="str">
        <f t="shared" si="134"/>
        <v>light grey mélange  (91 )</v>
      </c>
      <c r="F1373" s="1">
        <v>91</v>
      </c>
      <c r="G1373" s="1" t="s">
        <v>523</v>
      </c>
      <c r="H1373" s="3">
        <v>116</v>
      </c>
      <c r="I1373" s="2">
        <v>4046304227299</v>
      </c>
      <c r="J1373" s="21">
        <v>19.3</v>
      </c>
      <c r="L1373" s="63">
        <f t="shared" si="133"/>
        <v>46.300000000000004</v>
      </c>
      <c r="M1373" t="s">
        <v>1590</v>
      </c>
      <c r="N1373" t="s">
        <v>1591</v>
      </c>
      <c r="P1373" s="16">
        <f t="shared" si="135"/>
        <v>32.410000000000004</v>
      </c>
      <c r="Q1373" s="5">
        <f t="shared" si="136"/>
        <v>0</v>
      </c>
      <c r="R1373" s="21">
        <f t="shared" si="137"/>
        <v>13.110000000000003</v>
      </c>
      <c r="S1373"/>
    </row>
    <row r="1374" spans="1:19" x14ac:dyDescent="0.25">
      <c r="A1374" t="s">
        <v>4589</v>
      </c>
      <c r="B1374" s="3" t="s">
        <v>2796</v>
      </c>
      <c r="C1374" t="s">
        <v>2797</v>
      </c>
      <c r="D1374" t="str">
        <f t="shared" si="132"/>
        <v>70% Virgin wool (organic),  30% Silk</v>
      </c>
      <c r="E1374" t="str">
        <f t="shared" si="134"/>
        <v>light grey mélange  (91 )</v>
      </c>
      <c r="F1374" s="1">
        <v>91</v>
      </c>
      <c r="G1374" s="1" t="s">
        <v>523</v>
      </c>
      <c r="H1374" s="3">
        <v>128</v>
      </c>
      <c r="I1374" s="2">
        <v>4046304227305</v>
      </c>
      <c r="J1374" s="21">
        <v>20.75</v>
      </c>
      <c r="L1374" s="63">
        <f t="shared" si="133"/>
        <v>49.8</v>
      </c>
      <c r="M1374" t="s">
        <v>1590</v>
      </c>
      <c r="N1374" t="s">
        <v>1591</v>
      </c>
      <c r="P1374" s="16">
        <f t="shared" si="135"/>
        <v>34.859999999999992</v>
      </c>
      <c r="Q1374" s="5">
        <f t="shared" si="136"/>
        <v>0</v>
      </c>
      <c r="R1374" s="21">
        <f t="shared" si="137"/>
        <v>14.109999999999992</v>
      </c>
      <c r="S1374"/>
    </row>
    <row r="1375" spans="1:19" x14ac:dyDescent="0.25">
      <c r="A1375" t="s">
        <v>4589</v>
      </c>
      <c r="B1375" s="3" t="s">
        <v>2798</v>
      </c>
      <c r="C1375" t="s">
        <v>2799</v>
      </c>
      <c r="D1375" t="str">
        <f t="shared" si="132"/>
        <v>70% Virgin wool (organic),  30% Silk</v>
      </c>
      <c r="E1375" t="str">
        <f t="shared" si="134"/>
        <v>light grey mélange  (91 )</v>
      </c>
      <c r="F1375" s="1">
        <v>91</v>
      </c>
      <c r="G1375" s="1" t="s">
        <v>523</v>
      </c>
      <c r="H1375" s="3">
        <v>140</v>
      </c>
      <c r="I1375" s="2">
        <v>4046304227312</v>
      </c>
      <c r="J1375" s="21">
        <v>22.2</v>
      </c>
      <c r="L1375" s="63">
        <f t="shared" si="133"/>
        <v>53.300000000000004</v>
      </c>
      <c r="M1375" t="s">
        <v>1590</v>
      </c>
      <c r="N1375" t="s">
        <v>1591</v>
      </c>
      <c r="P1375" s="16">
        <f t="shared" si="135"/>
        <v>37.31</v>
      </c>
      <c r="Q1375" s="5">
        <f t="shared" si="136"/>
        <v>0</v>
      </c>
      <c r="R1375" s="21">
        <f t="shared" si="137"/>
        <v>15.110000000000003</v>
      </c>
      <c r="S1375"/>
    </row>
    <row r="1376" spans="1:19" x14ac:dyDescent="0.25">
      <c r="A1376" t="s">
        <v>4589</v>
      </c>
      <c r="B1376" s="3" t="s">
        <v>2800</v>
      </c>
      <c r="C1376" t="s">
        <v>2801</v>
      </c>
      <c r="D1376" t="str">
        <f t="shared" si="132"/>
        <v>70% Virgin wool (organic),  30% Silk</v>
      </c>
      <c r="E1376" t="str">
        <f t="shared" si="134"/>
        <v>light grey mélange  (91 )</v>
      </c>
      <c r="F1376" s="1">
        <v>91</v>
      </c>
      <c r="G1376" s="1" t="s">
        <v>523</v>
      </c>
      <c r="H1376" s="3">
        <v>152</v>
      </c>
      <c r="I1376" s="2">
        <v>4046304227329</v>
      </c>
      <c r="J1376" s="21">
        <v>23.65</v>
      </c>
      <c r="L1376" s="63">
        <f t="shared" si="133"/>
        <v>56.75</v>
      </c>
      <c r="M1376" t="s">
        <v>1590</v>
      </c>
      <c r="N1376" t="s">
        <v>1591</v>
      </c>
      <c r="P1376" s="16">
        <f t="shared" si="135"/>
        <v>39.724999999999994</v>
      </c>
      <c r="Q1376" s="5">
        <f t="shared" si="136"/>
        <v>0</v>
      </c>
      <c r="R1376" s="21">
        <f t="shared" si="137"/>
        <v>16.074999999999996</v>
      </c>
      <c r="S1376"/>
    </row>
    <row r="1377" spans="1:19" x14ac:dyDescent="0.25">
      <c r="A1377" t="s">
        <v>4589</v>
      </c>
      <c r="B1377" s="3" t="s">
        <v>2802</v>
      </c>
      <c r="C1377" t="s">
        <v>2803</v>
      </c>
      <c r="D1377" t="str">
        <f t="shared" si="132"/>
        <v>70% Virgin wool (organic),  30% Silk</v>
      </c>
      <c r="E1377" t="str">
        <f t="shared" si="134"/>
        <v>light grey mélange  (91 )</v>
      </c>
      <c r="F1377" s="1">
        <v>91</v>
      </c>
      <c r="G1377" s="1" t="s">
        <v>523</v>
      </c>
      <c r="H1377" s="3">
        <v>92</v>
      </c>
      <c r="I1377" s="2">
        <v>4046304227275</v>
      </c>
      <c r="J1377" s="21">
        <v>16.399999999999999</v>
      </c>
      <c r="L1377" s="63">
        <f t="shared" si="133"/>
        <v>39.35</v>
      </c>
      <c r="M1377" t="s">
        <v>1590</v>
      </c>
      <c r="N1377" t="s">
        <v>1591</v>
      </c>
      <c r="P1377" s="16">
        <f t="shared" si="135"/>
        <v>27.544999999999998</v>
      </c>
      <c r="Q1377" s="5">
        <f t="shared" si="136"/>
        <v>0</v>
      </c>
      <c r="R1377" s="21">
        <f t="shared" si="137"/>
        <v>11.145</v>
      </c>
      <c r="S1377"/>
    </row>
    <row r="1378" spans="1:19" x14ac:dyDescent="0.25">
      <c r="A1378" t="s">
        <v>4589</v>
      </c>
      <c r="B1378" s="3" t="s">
        <v>2804</v>
      </c>
      <c r="C1378" t="s">
        <v>2805</v>
      </c>
      <c r="D1378" t="str">
        <f t="shared" si="132"/>
        <v>70% Virgin wool (organic),  30% Silk</v>
      </c>
      <c r="E1378" t="str">
        <f t="shared" si="134"/>
        <v>navy-blue  (33 )</v>
      </c>
      <c r="F1378" s="1">
        <v>33</v>
      </c>
      <c r="G1378" s="1" t="s">
        <v>1662</v>
      </c>
      <c r="H1378" s="3">
        <v>104</v>
      </c>
      <c r="I1378" s="2">
        <v>4046304227343</v>
      </c>
      <c r="J1378" s="21">
        <v>17.850000000000001</v>
      </c>
      <c r="L1378" s="63">
        <f t="shared" si="133"/>
        <v>42.85</v>
      </c>
      <c r="M1378" t="s">
        <v>1590</v>
      </c>
      <c r="N1378" t="s">
        <v>1591</v>
      </c>
      <c r="P1378" s="16">
        <f t="shared" si="135"/>
        <v>29.994999999999997</v>
      </c>
      <c r="Q1378" s="5">
        <f t="shared" si="136"/>
        <v>0</v>
      </c>
      <c r="R1378" s="21">
        <f t="shared" si="137"/>
        <v>12.144999999999996</v>
      </c>
      <c r="S1378"/>
    </row>
    <row r="1379" spans="1:19" x14ac:dyDescent="0.25">
      <c r="A1379" t="s">
        <v>4589</v>
      </c>
      <c r="B1379" s="3" t="s">
        <v>2806</v>
      </c>
      <c r="C1379" t="s">
        <v>2807</v>
      </c>
      <c r="D1379" t="str">
        <f t="shared" si="132"/>
        <v>70% Virgin wool (organic),  30% Silk</v>
      </c>
      <c r="E1379" t="str">
        <f t="shared" si="134"/>
        <v>navy-blue  (33 )</v>
      </c>
      <c r="F1379" s="1">
        <v>33</v>
      </c>
      <c r="G1379" s="1" t="s">
        <v>1662</v>
      </c>
      <c r="H1379" s="3">
        <v>116</v>
      </c>
      <c r="I1379" s="2">
        <v>4046304227350</v>
      </c>
      <c r="J1379" s="21">
        <v>19.3</v>
      </c>
      <c r="L1379" s="63">
        <f t="shared" si="133"/>
        <v>46.300000000000004</v>
      </c>
      <c r="M1379" t="s">
        <v>1590</v>
      </c>
      <c r="N1379" t="s">
        <v>1591</v>
      </c>
      <c r="P1379" s="16">
        <f t="shared" si="135"/>
        <v>32.410000000000004</v>
      </c>
      <c r="Q1379" s="5">
        <f t="shared" si="136"/>
        <v>0</v>
      </c>
      <c r="R1379" s="21">
        <f t="shared" si="137"/>
        <v>13.110000000000003</v>
      </c>
      <c r="S1379"/>
    </row>
    <row r="1380" spans="1:19" x14ac:dyDescent="0.25">
      <c r="A1380" t="s">
        <v>4589</v>
      </c>
      <c r="B1380" s="3" t="s">
        <v>2808</v>
      </c>
      <c r="C1380" t="s">
        <v>2809</v>
      </c>
      <c r="D1380" t="str">
        <f t="shared" si="132"/>
        <v>70% Virgin wool (organic),  30% Silk</v>
      </c>
      <c r="E1380" t="str">
        <f t="shared" si="134"/>
        <v>navy-blue  (33 )</v>
      </c>
      <c r="F1380" s="1">
        <v>33</v>
      </c>
      <c r="G1380" s="1" t="s">
        <v>1662</v>
      </c>
      <c r="H1380" s="3">
        <v>128</v>
      </c>
      <c r="I1380" s="2">
        <v>4046304227367</v>
      </c>
      <c r="J1380" s="21">
        <v>20.75</v>
      </c>
      <c r="L1380" s="63">
        <f t="shared" si="133"/>
        <v>49.8</v>
      </c>
      <c r="M1380" t="s">
        <v>1590</v>
      </c>
      <c r="N1380" t="s">
        <v>1591</v>
      </c>
      <c r="P1380" s="16">
        <f t="shared" si="135"/>
        <v>34.859999999999992</v>
      </c>
      <c r="Q1380" s="5">
        <f t="shared" si="136"/>
        <v>0</v>
      </c>
      <c r="R1380" s="21">
        <f t="shared" si="137"/>
        <v>14.109999999999992</v>
      </c>
      <c r="S1380"/>
    </row>
    <row r="1381" spans="1:19" x14ac:dyDescent="0.25">
      <c r="A1381" t="s">
        <v>4589</v>
      </c>
      <c r="B1381" s="3" t="s">
        <v>2810</v>
      </c>
      <c r="C1381" t="s">
        <v>2811</v>
      </c>
      <c r="D1381" t="str">
        <f t="shared" si="132"/>
        <v>70% Virgin wool (organic),  30% Silk</v>
      </c>
      <c r="E1381" t="str">
        <f t="shared" si="134"/>
        <v>navy-blue  (33 )</v>
      </c>
      <c r="F1381" s="1">
        <v>33</v>
      </c>
      <c r="G1381" s="1" t="s">
        <v>1662</v>
      </c>
      <c r="H1381" s="3">
        <v>140</v>
      </c>
      <c r="I1381" s="2">
        <v>4046304227374</v>
      </c>
      <c r="J1381" s="21">
        <v>22.2</v>
      </c>
      <c r="L1381" s="63">
        <f t="shared" si="133"/>
        <v>53.300000000000004</v>
      </c>
      <c r="M1381" t="s">
        <v>1590</v>
      </c>
      <c r="N1381" t="s">
        <v>1591</v>
      </c>
      <c r="P1381" s="16">
        <f t="shared" si="135"/>
        <v>37.31</v>
      </c>
      <c r="Q1381" s="5">
        <f t="shared" si="136"/>
        <v>0</v>
      </c>
      <c r="R1381" s="21">
        <f t="shared" si="137"/>
        <v>15.110000000000003</v>
      </c>
      <c r="S1381"/>
    </row>
    <row r="1382" spans="1:19" x14ac:dyDescent="0.25">
      <c r="A1382" t="s">
        <v>4589</v>
      </c>
      <c r="B1382" s="3" t="s">
        <v>2812</v>
      </c>
      <c r="C1382" t="s">
        <v>2813</v>
      </c>
      <c r="D1382" t="str">
        <f t="shared" si="132"/>
        <v>70% Virgin wool (organic),  30% Silk</v>
      </c>
      <c r="E1382" t="str">
        <f t="shared" si="134"/>
        <v>navy-blue  (33 )</v>
      </c>
      <c r="F1382" s="1">
        <v>33</v>
      </c>
      <c r="G1382" s="1" t="s">
        <v>1662</v>
      </c>
      <c r="H1382" s="3">
        <v>152</v>
      </c>
      <c r="I1382" s="2">
        <v>4046304227381</v>
      </c>
      <c r="J1382" s="21">
        <v>23.65</v>
      </c>
      <c r="L1382" s="63">
        <f t="shared" si="133"/>
        <v>56.75</v>
      </c>
      <c r="M1382" t="s">
        <v>1590</v>
      </c>
      <c r="N1382" t="s">
        <v>1591</v>
      </c>
      <c r="P1382" s="16">
        <f t="shared" si="135"/>
        <v>39.724999999999994</v>
      </c>
      <c r="Q1382" s="5">
        <f t="shared" si="136"/>
        <v>0</v>
      </c>
      <c r="R1382" s="21">
        <f t="shared" si="137"/>
        <v>16.074999999999996</v>
      </c>
      <c r="S1382"/>
    </row>
    <row r="1383" spans="1:19" x14ac:dyDescent="0.25">
      <c r="A1383" t="s">
        <v>4589</v>
      </c>
      <c r="B1383" s="3" t="s">
        <v>2814</v>
      </c>
      <c r="C1383" t="s">
        <v>2815</v>
      </c>
      <c r="D1383" t="str">
        <f t="shared" si="132"/>
        <v>70% Virgin wool (organic),  30% Silk</v>
      </c>
      <c r="E1383" t="str">
        <f t="shared" si="134"/>
        <v>navy-blue  (33 )</v>
      </c>
      <c r="F1383" s="1">
        <v>33</v>
      </c>
      <c r="G1383" s="1" t="s">
        <v>1662</v>
      </c>
      <c r="H1383" s="3">
        <v>92</v>
      </c>
      <c r="I1383" s="2">
        <v>4046304227336</v>
      </c>
      <c r="J1383" s="21">
        <v>16.399999999999999</v>
      </c>
      <c r="L1383" s="63">
        <f t="shared" si="133"/>
        <v>39.35</v>
      </c>
      <c r="M1383" t="s">
        <v>1590</v>
      </c>
      <c r="N1383" t="s">
        <v>1591</v>
      </c>
      <c r="P1383" s="16">
        <f t="shared" si="135"/>
        <v>27.544999999999998</v>
      </c>
      <c r="Q1383" s="5">
        <f t="shared" si="136"/>
        <v>0</v>
      </c>
      <c r="R1383" s="21">
        <f t="shared" si="137"/>
        <v>11.145</v>
      </c>
      <c r="S1383"/>
    </row>
    <row r="1384" spans="1:19" x14ac:dyDescent="0.25">
      <c r="A1384" t="s">
        <v>4589</v>
      </c>
      <c r="B1384" s="3" t="s">
        <v>2816</v>
      </c>
      <c r="C1384" t="s">
        <v>2817</v>
      </c>
      <c r="D1384" t="str">
        <f t="shared" si="132"/>
        <v>70% Virgin wool (organic),  30% Silk</v>
      </c>
      <c r="E1384" t="str">
        <f t="shared" si="134"/>
        <v>raspberry  (55E )</v>
      </c>
      <c r="F1384" s="1" t="s">
        <v>1931</v>
      </c>
      <c r="G1384" s="1" t="s">
        <v>1932</v>
      </c>
      <c r="H1384" s="3">
        <v>104</v>
      </c>
      <c r="I1384" s="2">
        <v>4046304227404</v>
      </c>
      <c r="J1384" s="21">
        <v>17.850000000000001</v>
      </c>
      <c r="L1384" s="63">
        <f t="shared" si="133"/>
        <v>42.85</v>
      </c>
      <c r="M1384" t="s">
        <v>1590</v>
      </c>
      <c r="N1384" t="s">
        <v>1591</v>
      </c>
      <c r="P1384" s="16">
        <f t="shared" si="135"/>
        <v>29.994999999999997</v>
      </c>
      <c r="Q1384" s="5">
        <f t="shared" si="136"/>
        <v>0</v>
      </c>
      <c r="R1384" s="21">
        <f t="shared" si="137"/>
        <v>12.144999999999996</v>
      </c>
      <c r="S1384"/>
    </row>
    <row r="1385" spans="1:19" x14ac:dyDescent="0.25">
      <c r="A1385" t="s">
        <v>4589</v>
      </c>
      <c r="B1385" s="3" t="s">
        <v>2818</v>
      </c>
      <c r="C1385" t="s">
        <v>2819</v>
      </c>
      <c r="D1385" t="str">
        <f t="shared" si="132"/>
        <v>70% Virgin wool (organic),  30% Silk</v>
      </c>
      <c r="E1385" t="str">
        <f t="shared" si="134"/>
        <v>raspberry  (55E )</v>
      </c>
      <c r="F1385" s="1" t="s">
        <v>1931</v>
      </c>
      <c r="G1385" s="1" t="s">
        <v>1932</v>
      </c>
      <c r="H1385" s="3">
        <v>116</v>
      </c>
      <c r="I1385" s="2">
        <v>4046304227411</v>
      </c>
      <c r="J1385" s="21">
        <v>19.3</v>
      </c>
      <c r="L1385" s="63">
        <f t="shared" si="133"/>
        <v>46.300000000000004</v>
      </c>
      <c r="M1385" t="s">
        <v>1590</v>
      </c>
      <c r="N1385" t="s">
        <v>1591</v>
      </c>
      <c r="P1385" s="16">
        <f t="shared" si="135"/>
        <v>32.410000000000004</v>
      </c>
      <c r="Q1385" s="5">
        <f t="shared" si="136"/>
        <v>0</v>
      </c>
      <c r="R1385" s="21">
        <f t="shared" si="137"/>
        <v>13.110000000000003</v>
      </c>
      <c r="S1385"/>
    </row>
    <row r="1386" spans="1:19" x14ac:dyDescent="0.25">
      <c r="A1386" t="s">
        <v>4589</v>
      </c>
      <c r="B1386" s="3" t="s">
        <v>2820</v>
      </c>
      <c r="C1386" t="s">
        <v>2821</v>
      </c>
      <c r="D1386" t="str">
        <f t="shared" si="132"/>
        <v>70% Virgin wool (organic),  30% Silk</v>
      </c>
      <c r="E1386" t="str">
        <f t="shared" si="134"/>
        <v>raspberry  (55E )</v>
      </c>
      <c r="F1386" s="1" t="s">
        <v>1931</v>
      </c>
      <c r="G1386" s="1" t="s">
        <v>1932</v>
      </c>
      <c r="H1386" s="3">
        <v>128</v>
      </c>
      <c r="I1386" s="2">
        <v>4046304227428</v>
      </c>
      <c r="J1386" s="21">
        <v>20.75</v>
      </c>
      <c r="L1386" s="63">
        <f t="shared" si="133"/>
        <v>49.8</v>
      </c>
      <c r="M1386" t="s">
        <v>1590</v>
      </c>
      <c r="N1386" t="s">
        <v>1591</v>
      </c>
      <c r="P1386" s="16">
        <f t="shared" si="135"/>
        <v>34.859999999999992</v>
      </c>
      <c r="Q1386" s="5">
        <f t="shared" si="136"/>
        <v>0</v>
      </c>
      <c r="R1386" s="21">
        <f t="shared" si="137"/>
        <v>14.109999999999992</v>
      </c>
      <c r="S1386"/>
    </row>
    <row r="1387" spans="1:19" x14ac:dyDescent="0.25">
      <c r="A1387" t="s">
        <v>4589</v>
      </c>
      <c r="B1387" s="3" t="s">
        <v>2822</v>
      </c>
      <c r="C1387" t="s">
        <v>2823</v>
      </c>
      <c r="D1387" t="str">
        <f t="shared" si="132"/>
        <v>70% Virgin wool (organic),  30% Silk</v>
      </c>
      <c r="E1387" t="str">
        <f t="shared" si="134"/>
        <v>raspberry  (55E )</v>
      </c>
      <c r="F1387" s="1" t="s">
        <v>1931</v>
      </c>
      <c r="G1387" s="1" t="s">
        <v>1932</v>
      </c>
      <c r="H1387" s="3">
        <v>140</v>
      </c>
      <c r="I1387" s="2">
        <v>4046304227435</v>
      </c>
      <c r="J1387" s="21">
        <v>22.2</v>
      </c>
      <c r="L1387" s="63">
        <f t="shared" si="133"/>
        <v>53.300000000000004</v>
      </c>
      <c r="M1387" t="s">
        <v>1590</v>
      </c>
      <c r="N1387" t="s">
        <v>1591</v>
      </c>
      <c r="P1387" s="16">
        <f t="shared" si="135"/>
        <v>37.31</v>
      </c>
      <c r="Q1387" s="5">
        <f t="shared" si="136"/>
        <v>0</v>
      </c>
      <c r="R1387" s="21">
        <f t="shared" si="137"/>
        <v>15.110000000000003</v>
      </c>
      <c r="S1387"/>
    </row>
    <row r="1388" spans="1:19" x14ac:dyDescent="0.25">
      <c r="A1388" t="s">
        <v>4589</v>
      </c>
      <c r="B1388" s="3" t="s">
        <v>2824</v>
      </c>
      <c r="C1388" t="s">
        <v>2825</v>
      </c>
      <c r="D1388" t="str">
        <f t="shared" si="132"/>
        <v>70% Virgin wool (organic),  30% Silk</v>
      </c>
      <c r="E1388" t="str">
        <f t="shared" si="134"/>
        <v>raspberry  (55E )</v>
      </c>
      <c r="F1388" s="1" t="s">
        <v>1931</v>
      </c>
      <c r="G1388" s="1" t="s">
        <v>1932</v>
      </c>
      <c r="H1388" s="3">
        <v>152</v>
      </c>
      <c r="I1388" s="2">
        <v>4046304227442</v>
      </c>
      <c r="J1388" s="21">
        <v>23.65</v>
      </c>
      <c r="L1388" s="63">
        <f t="shared" si="133"/>
        <v>56.75</v>
      </c>
      <c r="M1388" t="s">
        <v>1590</v>
      </c>
      <c r="N1388" t="s">
        <v>1591</v>
      </c>
      <c r="P1388" s="16">
        <f t="shared" si="135"/>
        <v>39.724999999999994</v>
      </c>
      <c r="Q1388" s="5">
        <f t="shared" si="136"/>
        <v>0</v>
      </c>
      <c r="R1388" s="21">
        <f t="shared" si="137"/>
        <v>16.074999999999996</v>
      </c>
      <c r="S1388"/>
    </row>
    <row r="1389" spans="1:19" x14ac:dyDescent="0.25">
      <c r="A1389" t="s">
        <v>4589</v>
      </c>
      <c r="B1389" s="3" t="s">
        <v>2826</v>
      </c>
      <c r="C1389" t="s">
        <v>2827</v>
      </c>
      <c r="D1389" t="str">
        <f t="shared" si="132"/>
        <v>70% Virgin wool (organic),  30% Silk</v>
      </c>
      <c r="E1389" t="str">
        <f t="shared" si="134"/>
        <v>raspberry  (55E )</v>
      </c>
      <c r="F1389" s="1" t="s">
        <v>1931</v>
      </c>
      <c r="G1389" s="1" t="s">
        <v>1932</v>
      </c>
      <c r="H1389" s="3">
        <v>92</v>
      </c>
      <c r="I1389" s="2">
        <v>4046304227398</v>
      </c>
      <c r="J1389" s="21">
        <v>16.399999999999999</v>
      </c>
      <c r="L1389" s="63">
        <f t="shared" si="133"/>
        <v>39.35</v>
      </c>
      <c r="M1389" t="s">
        <v>1590</v>
      </c>
      <c r="N1389" t="s">
        <v>1591</v>
      </c>
      <c r="P1389" s="16">
        <f t="shared" si="135"/>
        <v>27.544999999999998</v>
      </c>
      <c r="Q1389" s="5">
        <f t="shared" si="136"/>
        <v>0</v>
      </c>
      <c r="R1389" s="21">
        <f t="shared" si="137"/>
        <v>11.145</v>
      </c>
      <c r="S1389"/>
    </row>
    <row r="1390" spans="1:19" x14ac:dyDescent="0.25">
      <c r="A1390" t="s">
        <v>4588</v>
      </c>
      <c r="B1390" s="3" t="s">
        <v>2828</v>
      </c>
      <c r="C1390" t="s">
        <v>2829</v>
      </c>
      <c r="D1390" t="str">
        <f t="shared" si="132"/>
        <v>70% Virgin wool (organic),  30% Silk</v>
      </c>
      <c r="E1390" t="str">
        <f t="shared" si="134"/>
        <v>copper  (52E )</v>
      </c>
      <c r="F1390" s="1" t="s">
        <v>1768</v>
      </c>
      <c r="G1390" s="1" t="s">
        <v>1769</v>
      </c>
      <c r="H1390" s="3" t="s">
        <v>4512</v>
      </c>
      <c r="I1390" s="2">
        <v>4046304271001</v>
      </c>
      <c r="J1390" s="21">
        <v>12.25</v>
      </c>
      <c r="L1390" s="63">
        <f t="shared" si="133"/>
        <v>29.4</v>
      </c>
      <c r="M1390" t="s">
        <v>1590</v>
      </c>
      <c r="N1390" t="s">
        <v>1591</v>
      </c>
      <c r="P1390" s="16">
        <f t="shared" si="135"/>
        <v>20.58</v>
      </c>
      <c r="Q1390" s="5">
        <f t="shared" si="136"/>
        <v>0</v>
      </c>
      <c r="R1390" s="21">
        <f t="shared" si="137"/>
        <v>8.3299999999999983</v>
      </c>
      <c r="S1390"/>
    </row>
    <row r="1391" spans="1:19" x14ac:dyDescent="0.25">
      <c r="A1391" t="s">
        <v>4588</v>
      </c>
      <c r="B1391" s="3" t="s">
        <v>2830</v>
      </c>
      <c r="C1391" t="s">
        <v>2831</v>
      </c>
      <c r="D1391" t="str">
        <f t="shared" si="132"/>
        <v>70% Virgin wool (organic),  30% Silk</v>
      </c>
      <c r="E1391" t="str">
        <f t="shared" si="134"/>
        <v>copper  (52E )</v>
      </c>
      <c r="F1391" s="1" t="s">
        <v>1768</v>
      </c>
      <c r="G1391" s="1" t="s">
        <v>1769</v>
      </c>
      <c r="H1391" s="3" t="s">
        <v>4513</v>
      </c>
      <c r="I1391" s="2">
        <v>4046304271018</v>
      </c>
      <c r="J1391" s="21">
        <v>13.35</v>
      </c>
      <c r="L1391" s="63">
        <f t="shared" si="133"/>
        <v>32.049999999999997</v>
      </c>
      <c r="M1391" t="s">
        <v>1590</v>
      </c>
      <c r="N1391" t="s">
        <v>1591</v>
      </c>
      <c r="P1391" s="16">
        <f t="shared" si="135"/>
        <v>22.434999999999995</v>
      </c>
      <c r="Q1391" s="5">
        <f t="shared" si="136"/>
        <v>0</v>
      </c>
      <c r="R1391" s="21">
        <f t="shared" si="137"/>
        <v>9.0849999999999955</v>
      </c>
      <c r="S1391"/>
    </row>
    <row r="1392" spans="1:19" x14ac:dyDescent="0.25">
      <c r="A1392" t="s">
        <v>4588</v>
      </c>
      <c r="B1392" s="3" t="s">
        <v>2832</v>
      </c>
      <c r="C1392" t="s">
        <v>2833</v>
      </c>
      <c r="D1392" t="str">
        <f t="shared" si="132"/>
        <v>70% Virgin wool (organic),  30% Silk</v>
      </c>
      <c r="E1392" t="str">
        <f t="shared" si="134"/>
        <v>copper  (52E )</v>
      </c>
      <c r="F1392" s="1" t="s">
        <v>1768</v>
      </c>
      <c r="G1392" s="1" t="s">
        <v>1769</v>
      </c>
      <c r="H1392" s="3" t="s">
        <v>4514</v>
      </c>
      <c r="I1392" s="2">
        <v>4046304271025</v>
      </c>
      <c r="J1392" s="21">
        <v>14.45</v>
      </c>
      <c r="L1392" s="63">
        <f t="shared" si="133"/>
        <v>34.699999999999996</v>
      </c>
      <c r="M1392" t="s">
        <v>1590</v>
      </c>
      <c r="N1392" t="s">
        <v>1591</v>
      </c>
      <c r="P1392" s="16">
        <f t="shared" si="135"/>
        <v>24.289999999999996</v>
      </c>
      <c r="Q1392" s="5">
        <f t="shared" si="136"/>
        <v>0</v>
      </c>
      <c r="R1392" s="21">
        <f t="shared" si="137"/>
        <v>9.8399999999999963</v>
      </c>
      <c r="S1392"/>
    </row>
    <row r="1393" spans="1:19" x14ac:dyDescent="0.25">
      <c r="A1393" t="s">
        <v>4588</v>
      </c>
      <c r="B1393" s="3" t="s">
        <v>2834</v>
      </c>
      <c r="C1393" t="s">
        <v>2835</v>
      </c>
      <c r="D1393" t="str">
        <f t="shared" ref="D1393:D1456" si="138">M1393&amp;", "&amp;" "&amp;N1393&amp;""</f>
        <v>70% Virgin wool (organic),  30% Silk</v>
      </c>
      <c r="E1393" t="str">
        <f t="shared" si="134"/>
        <v>copper  (52E )</v>
      </c>
      <c r="F1393" s="1" t="s">
        <v>1768</v>
      </c>
      <c r="G1393" s="1" t="s">
        <v>1769</v>
      </c>
      <c r="H1393" s="3" t="s">
        <v>4515</v>
      </c>
      <c r="I1393" s="2">
        <v>4046304271032</v>
      </c>
      <c r="J1393" s="21">
        <v>15.55</v>
      </c>
      <c r="L1393" s="63">
        <f t="shared" si="133"/>
        <v>37.299999999999997</v>
      </c>
      <c r="M1393" t="s">
        <v>1590</v>
      </c>
      <c r="N1393" t="s">
        <v>1591</v>
      </c>
      <c r="P1393" s="16">
        <f t="shared" si="135"/>
        <v>26.109999999999996</v>
      </c>
      <c r="Q1393" s="5">
        <f t="shared" si="136"/>
        <v>0</v>
      </c>
      <c r="R1393" s="21">
        <f t="shared" si="137"/>
        <v>10.559999999999995</v>
      </c>
      <c r="S1393"/>
    </row>
    <row r="1394" spans="1:19" x14ac:dyDescent="0.25">
      <c r="A1394" t="s">
        <v>4588</v>
      </c>
      <c r="B1394" s="3" t="s">
        <v>2836</v>
      </c>
      <c r="C1394" t="s">
        <v>295</v>
      </c>
      <c r="D1394" t="str">
        <f t="shared" si="138"/>
        <v>70% Virgin wool (organic),  30% Silk</v>
      </c>
      <c r="E1394" t="str">
        <f t="shared" si="134"/>
        <v>natural  (1 )</v>
      </c>
      <c r="F1394" s="1">
        <v>1</v>
      </c>
      <c r="G1394" s="1" t="s">
        <v>6</v>
      </c>
      <c r="H1394" s="3" t="s">
        <v>4513</v>
      </c>
      <c r="I1394" s="2">
        <v>4046304009086</v>
      </c>
      <c r="J1394" s="21">
        <v>11.8</v>
      </c>
      <c r="L1394" s="63">
        <f t="shared" si="133"/>
        <v>28.299999999999997</v>
      </c>
      <c r="M1394" t="s">
        <v>1590</v>
      </c>
      <c r="N1394" t="s">
        <v>1591</v>
      </c>
      <c r="P1394" s="16">
        <f t="shared" si="135"/>
        <v>19.809999999999995</v>
      </c>
      <c r="Q1394" s="5">
        <f t="shared" si="136"/>
        <v>0</v>
      </c>
      <c r="R1394" s="21">
        <f t="shared" si="137"/>
        <v>8.0099999999999945</v>
      </c>
      <c r="S1394"/>
    </row>
    <row r="1395" spans="1:19" x14ac:dyDescent="0.25">
      <c r="A1395" t="s">
        <v>4588</v>
      </c>
      <c r="B1395" s="3" t="s">
        <v>2837</v>
      </c>
      <c r="C1395" t="s">
        <v>297</v>
      </c>
      <c r="D1395" t="str">
        <f t="shared" si="138"/>
        <v>70% Virgin wool (organic),  30% Silk</v>
      </c>
      <c r="E1395" t="str">
        <f t="shared" si="134"/>
        <v>natural  (1 )</v>
      </c>
      <c r="F1395" s="1">
        <v>1</v>
      </c>
      <c r="G1395" s="1" t="s">
        <v>6</v>
      </c>
      <c r="H1395" s="3" t="s">
        <v>4514</v>
      </c>
      <c r="I1395" s="2">
        <v>4046304009093</v>
      </c>
      <c r="J1395" s="21">
        <v>12.75</v>
      </c>
      <c r="L1395" s="63">
        <f t="shared" si="133"/>
        <v>30.599999999999998</v>
      </c>
      <c r="M1395" t="s">
        <v>1590</v>
      </c>
      <c r="N1395" t="s">
        <v>1591</v>
      </c>
      <c r="P1395" s="16">
        <f t="shared" si="135"/>
        <v>21.419999999999998</v>
      </c>
      <c r="Q1395" s="5">
        <f t="shared" si="136"/>
        <v>0</v>
      </c>
      <c r="R1395" s="21">
        <f t="shared" si="137"/>
        <v>8.6699999999999982</v>
      </c>
      <c r="S1395"/>
    </row>
    <row r="1396" spans="1:19" x14ac:dyDescent="0.25">
      <c r="A1396" t="s">
        <v>4588</v>
      </c>
      <c r="B1396" s="3" t="s">
        <v>2838</v>
      </c>
      <c r="C1396" t="s">
        <v>299</v>
      </c>
      <c r="D1396" t="str">
        <f t="shared" si="138"/>
        <v>70% Virgin wool (organic),  30% Silk</v>
      </c>
      <c r="E1396" t="str">
        <f t="shared" si="134"/>
        <v>natural  (1 )</v>
      </c>
      <c r="F1396" s="1">
        <v>1</v>
      </c>
      <c r="G1396" s="1" t="s">
        <v>6</v>
      </c>
      <c r="H1396" s="3" t="s">
        <v>4515</v>
      </c>
      <c r="I1396" s="2">
        <v>4046304009109</v>
      </c>
      <c r="J1396" s="21">
        <v>13.7</v>
      </c>
      <c r="L1396" s="63">
        <f t="shared" si="133"/>
        <v>32.9</v>
      </c>
      <c r="M1396" t="s">
        <v>1590</v>
      </c>
      <c r="N1396" t="s">
        <v>1591</v>
      </c>
      <c r="P1396" s="16">
        <f t="shared" si="135"/>
        <v>23.029999999999998</v>
      </c>
      <c r="Q1396" s="5">
        <f t="shared" si="136"/>
        <v>0</v>
      </c>
      <c r="R1396" s="21">
        <f t="shared" si="137"/>
        <v>9.3299999999999983</v>
      </c>
      <c r="S1396"/>
    </row>
    <row r="1397" spans="1:19" x14ac:dyDescent="0.25">
      <c r="A1397" t="s">
        <v>4588</v>
      </c>
      <c r="B1397" s="3" t="s">
        <v>2839</v>
      </c>
      <c r="C1397" t="s">
        <v>301</v>
      </c>
      <c r="D1397" t="str">
        <f t="shared" si="138"/>
        <v>70% Virgin wool (organic),  30% Silk</v>
      </c>
      <c r="E1397" t="str">
        <f t="shared" si="134"/>
        <v>natural  (1 )</v>
      </c>
      <c r="F1397" s="1">
        <v>1</v>
      </c>
      <c r="G1397" s="1" t="s">
        <v>6</v>
      </c>
      <c r="H1397" s="3" t="s">
        <v>4516</v>
      </c>
      <c r="I1397" s="2">
        <v>4046304009116</v>
      </c>
      <c r="J1397" s="21">
        <v>14.65</v>
      </c>
      <c r="L1397" s="63">
        <f t="shared" si="133"/>
        <v>35.15</v>
      </c>
      <c r="M1397" t="s">
        <v>1590</v>
      </c>
      <c r="N1397" t="s">
        <v>1591</v>
      </c>
      <c r="P1397" s="16">
        <f t="shared" si="135"/>
        <v>24.604999999999997</v>
      </c>
      <c r="Q1397" s="5">
        <f t="shared" si="136"/>
        <v>0</v>
      </c>
      <c r="R1397" s="21">
        <f t="shared" si="137"/>
        <v>9.9549999999999965</v>
      </c>
      <c r="S1397"/>
    </row>
    <row r="1398" spans="1:19" x14ac:dyDescent="0.25">
      <c r="A1398" t="s">
        <v>4589</v>
      </c>
      <c r="B1398" s="3" t="s">
        <v>2840</v>
      </c>
      <c r="C1398" t="s">
        <v>2841</v>
      </c>
      <c r="D1398" t="str">
        <f t="shared" si="138"/>
        <v>70% Virgin wool (organic),  30% Silk</v>
      </c>
      <c r="E1398" t="str">
        <f t="shared" si="134"/>
        <v>natural  (1 )</v>
      </c>
      <c r="F1398" s="1">
        <v>1</v>
      </c>
      <c r="G1398" s="1" t="s">
        <v>6</v>
      </c>
      <c r="H1398" s="3">
        <v>104</v>
      </c>
      <c r="I1398" s="2">
        <v>4046304009130</v>
      </c>
      <c r="J1398" s="21">
        <v>12</v>
      </c>
      <c r="L1398" s="63">
        <f t="shared" si="133"/>
        <v>28.799999999999997</v>
      </c>
      <c r="M1398" t="s">
        <v>1590</v>
      </c>
      <c r="N1398" t="s">
        <v>1591</v>
      </c>
      <c r="P1398" s="16">
        <f t="shared" si="135"/>
        <v>20.159999999999997</v>
      </c>
      <c r="Q1398" s="5">
        <f t="shared" si="136"/>
        <v>0</v>
      </c>
      <c r="R1398" s="21">
        <f t="shared" si="137"/>
        <v>8.1599999999999966</v>
      </c>
      <c r="S1398"/>
    </row>
    <row r="1399" spans="1:19" x14ac:dyDescent="0.25">
      <c r="A1399" t="s">
        <v>4589</v>
      </c>
      <c r="B1399" s="3" t="s">
        <v>2842</v>
      </c>
      <c r="C1399" t="s">
        <v>2843</v>
      </c>
      <c r="D1399" t="str">
        <f t="shared" si="138"/>
        <v>70% Virgin wool (organic),  30% Silk</v>
      </c>
      <c r="E1399" t="str">
        <f t="shared" si="134"/>
        <v>natural  (1 )</v>
      </c>
      <c r="F1399" s="1">
        <v>1</v>
      </c>
      <c r="G1399" s="1" t="s">
        <v>6</v>
      </c>
      <c r="H1399" s="3">
        <v>116</v>
      </c>
      <c r="I1399" s="2">
        <v>4046304009147</v>
      </c>
      <c r="J1399" s="21">
        <v>12.5</v>
      </c>
      <c r="L1399" s="63">
        <f t="shared" si="133"/>
        <v>30</v>
      </c>
      <c r="M1399" t="s">
        <v>1590</v>
      </c>
      <c r="N1399" t="s">
        <v>1591</v>
      </c>
      <c r="P1399" s="16">
        <f t="shared" si="135"/>
        <v>21</v>
      </c>
      <c r="Q1399" s="5">
        <f t="shared" si="136"/>
        <v>0</v>
      </c>
      <c r="R1399" s="21">
        <f t="shared" si="137"/>
        <v>8.5</v>
      </c>
      <c r="S1399"/>
    </row>
    <row r="1400" spans="1:19" x14ac:dyDescent="0.25">
      <c r="A1400" t="s">
        <v>4589</v>
      </c>
      <c r="B1400" s="3" t="s">
        <v>2844</v>
      </c>
      <c r="C1400" t="s">
        <v>2845</v>
      </c>
      <c r="D1400" t="str">
        <f t="shared" si="138"/>
        <v>70% Virgin wool (organic),  30% Silk</v>
      </c>
      <c r="E1400" t="str">
        <f t="shared" si="134"/>
        <v>natural  (1 )</v>
      </c>
      <c r="F1400" s="1">
        <v>1</v>
      </c>
      <c r="G1400" s="1" t="s">
        <v>6</v>
      </c>
      <c r="H1400" s="3">
        <v>128</v>
      </c>
      <c r="I1400" s="2">
        <v>4046304009154</v>
      </c>
      <c r="J1400" s="21">
        <v>13.6</v>
      </c>
      <c r="L1400" s="63">
        <f t="shared" si="133"/>
        <v>32.65</v>
      </c>
      <c r="M1400" t="s">
        <v>1590</v>
      </c>
      <c r="N1400" t="s">
        <v>1591</v>
      </c>
      <c r="P1400" s="16">
        <f t="shared" si="135"/>
        <v>22.854999999999997</v>
      </c>
      <c r="Q1400" s="5">
        <f t="shared" si="136"/>
        <v>0</v>
      </c>
      <c r="R1400" s="21">
        <f t="shared" si="137"/>
        <v>9.2549999999999972</v>
      </c>
      <c r="S1400"/>
    </row>
    <row r="1401" spans="1:19" x14ac:dyDescent="0.25">
      <c r="A1401" t="s">
        <v>4589</v>
      </c>
      <c r="B1401" s="3" t="s">
        <v>2846</v>
      </c>
      <c r="C1401" t="s">
        <v>2847</v>
      </c>
      <c r="D1401" t="str">
        <f t="shared" si="138"/>
        <v>70% Virgin wool (organic),  30% Silk</v>
      </c>
      <c r="E1401" t="str">
        <f t="shared" si="134"/>
        <v>natural  (1 )</v>
      </c>
      <c r="F1401" s="1">
        <v>1</v>
      </c>
      <c r="G1401" s="1" t="s">
        <v>6</v>
      </c>
      <c r="H1401" s="3">
        <v>140</v>
      </c>
      <c r="I1401" s="2">
        <v>4046304009161</v>
      </c>
      <c r="J1401" s="21">
        <v>14.1</v>
      </c>
      <c r="L1401" s="63">
        <f t="shared" si="133"/>
        <v>33.85</v>
      </c>
      <c r="M1401" t="s">
        <v>1590</v>
      </c>
      <c r="N1401" t="s">
        <v>1591</v>
      </c>
      <c r="P1401" s="16">
        <f t="shared" si="135"/>
        <v>23.695</v>
      </c>
      <c r="Q1401" s="5">
        <f t="shared" si="136"/>
        <v>0</v>
      </c>
      <c r="R1401" s="21">
        <f t="shared" si="137"/>
        <v>9.5950000000000006</v>
      </c>
      <c r="S1401"/>
    </row>
    <row r="1402" spans="1:19" x14ac:dyDescent="0.25">
      <c r="A1402" t="s">
        <v>4589</v>
      </c>
      <c r="B1402" s="3" t="s">
        <v>2848</v>
      </c>
      <c r="C1402" t="s">
        <v>2849</v>
      </c>
      <c r="D1402" t="str">
        <f t="shared" si="138"/>
        <v>70% Virgin wool (organic),  30% Silk</v>
      </c>
      <c r="E1402" t="str">
        <f t="shared" si="134"/>
        <v>natural  (1 )</v>
      </c>
      <c r="F1402" s="1">
        <v>1</v>
      </c>
      <c r="G1402" s="1" t="s">
        <v>6</v>
      </c>
      <c r="H1402" s="3">
        <v>152</v>
      </c>
      <c r="I1402" s="2">
        <v>4046304009178</v>
      </c>
      <c r="J1402" s="21">
        <v>15.2</v>
      </c>
      <c r="L1402" s="63">
        <f t="shared" si="133"/>
        <v>36.5</v>
      </c>
      <c r="M1402" t="s">
        <v>1590</v>
      </c>
      <c r="N1402" t="s">
        <v>1591</v>
      </c>
      <c r="P1402" s="16">
        <f t="shared" si="135"/>
        <v>25.549999999999997</v>
      </c>
      <c r="Q1402" s="5">
        <f t="shared" si="136"/>
        <v>0</v>
      </c>
      <c r="R1402" s="21">
        <f t="shared" si="137"/>
        <v>10.349999999999998</v>
      </c>
      <c r="S1402"/>
    </row>
    <row r="1403" spans="1:19" x14ac:dyDescent="0.25">
      <c r="A1403" t="s">
        <v>4589</v>
      </c>
      <c r="B1403" s="3" t="s">
        <v>2850</v>
      </c>
      <c r="C1403" t="s">
        <v>2851</v>
      </c>
      <c r="D1403" t="str">
        <f t="shared" si="138"/>
        <v>70% Virgin wool (organic),  30% Silk</v>
      </c>
      <c r="E1403" t="str">
        <f t="shared" si="134"/>
        <v>natural  (1 )</v>
      </c>
      <c r="F1403" s="1">
        <v>1</v>
      </c>
      <c r="G1403" s="1" t="s">
        <v>6</v>
      </c>
      <c r="H1403" s="3">
        <v>164</v>
      </c>
      <c r="I1403" s="2">
        <v>4046304009185</v>
      </c>
      <c r="J1403" s="21">
        <v>15.7</v>
      </c>
      <c r="L1403" s="63">
        <f t="shared" si="133"/>
        <v>37.700000000000003</v>
      </c>
      <c r="M1403" t="s">
        <v>1590</v>
      </c>
      <c r="N1403" t="s">
        <v>1591</v>
      </c>
      <c r="P1403" s="16">
        <f t="shared" si="135"/>
        <v>26.39</v>
      </c>
      <c r="Q1403" s="5">
        <f t="shared" si="136"/>
        <v>0</v>
      </c>
      <c r="R1403" s="21">
        <f t="shared" si="137"/>
        <v>10.690000000000001</v>
      </c>
      <c r="S1403"/>
    </row>
    <row r="1404" spans="1:19" x14ac:dyDescent="0.25">
      <c r="A1404" t="s">
        <v>4589</v>
      </c>
      <c r="B1404" s="3" t="s">
        <v>2852</v>
      </c>
      <c r="C1404" t="s">
        <v>2853</v>
      </c>
      <c r="D1404" t="str">
        <f t="shared" si="138"/>
        <v>70% Virgin wool (organic),  30% Silk</v>
      </c>
      <c r="E1404" t="str">
        <f t="shared" si="134"/>
        <v>natural  (1 )</v>
      </c>
      <c r="F1404" s="1">
        <v>1</v>
      </c>
      <c r="G1404" s="1" t="s">
        <v>6</v>
      </c>
      <c r="H1404" s="3">
        <v>176</v>
      </c>
      <c r="I1404" s="2">
        <v>4046304009192</v>
      </c>
      <c r="J1404" s="21">
        <v>16.8</v>
      </c>
      <c r="L1404" s="63">
        <f t="shared" si="133"/>
        <v>40.300000000000004</v>
      </c>
      <c r="M1404" t="s">
        <v>1590</v>
      </c>
      <c r="N1404" t="s">
        <v>1591</v>
      </c>
      <c r="P1404" s="16">
        <f t="shared" si="135"/>
        <v>28.21</v>
      </c>
      <c r="Q1404" s="5">
        <f t="shared" si="136"/>
        <v>0</v>
      </c>
      <c r="R1404" s="21">
        <f t="shared" si="137"/>
        <v>11.41</v>
      </c>
      <c r="S1404"/>
    </row>
    <row r="1405" spans="1:19" x14ac:dyDescent="0.25">
      <c r="A1405" t="s">
        <v>4589</v>
      </c>
      <c r="B1405" s="3" t="s">
        <v>2854</v>
      </c>
      <c r="C1405" t="s">
        <v>2855</v>
      </c>
      <c r="D1405" t="str">
        <f t="shared" si="138"/>
        <v>70% Virgin wool (organic),  30% Silk</v>
      </c>
      <c r="E1405" t="str">
        <f t="shared" si="134"/>
        <v>natural  (1 )</v>
      </c>
      <c r="F1405" s="1">
        <v>1</v>
      </c>
      <c r="G1405" s="1" t="s">
        <v>6</v>
      </c>
      <c r="H1405" s="3">
        <v>92</v>
      </c>
      <c r="I1405" s="2">
        <v>4046304009123</v>
      </c>
      <c r="J1405" s="21">
        <v>10.9</v>
      </c>
      <c r="L1405" s="63">
        <f t="shared" si="133"/>
        <v>26.150000000000002</v>
      </c>
      <c r="M1405" t="s">
        <v>1590</v>
      </c>
      <c r="N1405" t="s">
        <v>1591</v>
      </c>
      <c r="P1405" s="16">
        <f t="shared" si="135"/>
        <v>18.305</v>
      </c>
      <c r="Q1405" s="5">
        <f t="shared" si="136"/>
        <v>0</v>
      </c>
      <c r="R1405" s="21">
        <f t="shared" si="137"/>
        <v>7.4049999999999994</v>
      </c>
      <c r="S1405"/>
    </row>
    <row r="1406" spans="1:19" x14ac:dyDescent="0.25">
      <c r="A1406" t="s">
        <v>4589</v>
      </c>
      <c r="B1406" s="3" t="s">
        <v>2856</v>
      </c>
      <c r="C1406" t="s">
        <v>2857</v>
      </c>
      <c r="D1406" t="str">
        <f t="shared" si="138"/>
        <v>70% Virgin wool (organic),  30% Silk</v>
      </c>
      <c r="E1406" t="str">
        <f t="shared" si="134"/>
        <v>saffron  (18E )</v>
      </c>
      <c r="F1406" s="1" t="s">
        <v>2511</v>
      </c>
      <c r="G1406" s="1" t="s">
        <v>2512</v>
      </c>
      <c r="H1406" s="3">
        <v>104</v>
      </c>
      <c r="I1406" s="2">
        <v>4046304227541</v>
      </c>
      <c r="J1406" s="21">
        <v>12.9</v>
      </c>
      <c r="L1406" s="63">
        <f t="shared" si="133"/>
        <v>30.95</v>
      </c>
      <c r="M1406" t="s">
        <v>1590</v>
      </c>
      <c r="N1406" t="s">
        <v>1591</v>
      </c>
      <c r="P1406" s="16">
        <f t="shared" si="135"/>
        <v>21.664999999999999</v>
      </c>
      <c r="Q1406" s="5">
        <f t="shared" si="136"/>
        <v>0</v>
      </c>
      <c r="R1406" s="21">
        <f t="shared" si="137"/>
        <v>8.7649999999999988</v>
      </c>
      <c r="S1406"/>
    </row>
    <row r="1407" spans="1:19" x14ac:dyDescent="0.25">
      <c r="A1407" t="s">
        <v>4589</v>
      </c>
      <c r="B1407" s="3" t="s">
        <v>2858</v>
      </c>
      <c r="C1407" t="s">
        <v>2859</v>
      </c>
      <c r="D1407" t="str">
        <f t="shared" si="138"/>
        <v>70% Virgin wool (organic),  30% Silk</v>
      </c>
      <c r="E1407" t="str">
        <f t="shared" si="134"/>
        <v>saffron  (18E )</v>
      </c>
      <c r="F1407" s="1" t="s">
        <v>2511</v>
      </c>
      <c r="G1407" s="1" t="s">
        <v>2512</v>
      </c>
      <c r="H1407" s="3">
        <v>116</v>
      </c>
      <c r="I1407" s="2">
        <v>4046304227558</v>
      </c>
      <c r="J1407" s="21">
        <v>13.45</v>
      </c>
      <c r="L1407" s="63">
        <f t="shared" si="133"/>
        <v>32.300000000000004</v>
      </c>
      <c r="M1407" t="s">
        <v>1590</v>
      </c>
      <c r="N1407" t="s">
        <v>1591</v>
      </c>
      <c r="P1407" s="16">
        <f t="shared" si="135"/>
        <v>22.610000000000003</v>
      </c>
      <c r="Q1407" s="5">
        <f t="shared" si="136"/>
        <v>0</v>
      </c>
      <c r="R1407" s="21">
        <f t="shared" si="137"/>
        <v>9.1600000000000037</v>
      </c>
      <c r="S1407"/>
    </row>
    <row r="1408" spans="1:19" x14ac:dyDescent="0.25">
      <c r="A1408" t="s">
        <v>4589</v>
      </c>
      <c r="B1408" s="3" t="s">
        <v>2860</v>
      </c>
      <c r="C1408" t="s">
        <v>2861</v>
      </c>
      <c r="D1408" t="str">
        <f t="shared" si="138"/>
        <v>70% Virgin wool (organic),  30% Silk</v>
      </c>
      <c r="E1408" t="str">
        <f t="shared" si="134"/>
        <v>saffron  (18E )</v>
      </c>
      <c r="F1408" s="1" t="s">
        <v>2511</v>
      </c>
      <c r="G1408" s="1" t="s">
        <v>2512</v>
      </c>
      <c r="H1408" s="3">
        <v>128</v>
      </c>
      <c r="I1408" s="2">
        <v>4046304227565</v>
      </c>
      <c r="J1408" s="21">
        <v>14.65</v>
      </c>
      <c r="L1408" s="63">
        <f t="shared" si="133"/>
        <v>35.15</v>
      </c>
      <c r="M1408" t="s">
        <v>1590</v>
      </c>
      <c r="N1408" t="s">
        <v>1591</v>
      </c>
      <c r="P1408" s="16">
        <f t="shared" si="135"/>
        <v>24.604999999999997</v>
      </c>
      <c r="Q1408" s="5">
        <f t="shared" si="136"/>
        <v>0</v>
      </c>
      <c r="R1408" s="21">
        <f t="shared" si="137"/>
        <v>9.9549999999999965</v>
      </c>
      <c r="S1408"/>
    </row>
    <row r="1409" spans="1:19" x14ac:dyDescent="0.25">
      <c r="A1409" t="s">
        <v>4589</v>
      </c>
      <c r="B1409" s="3" t="s">
        <v>2862</v>
      </c>
      <c r="C1409" t="s">
        <v>2863</v>
      </c>
      <c r="D1409" t="str">
        <f t="shared" si="138"/>
        <v>70% Virgin wool (organic),  30% Silk</v>
      </c>
      <c r="E1409" t="str">
        <f t="shared" si="134"/>
        <v>saffron  (18E )</v>
      </c>
      <c r="F1409" s="1" t="s">
        <v>2511</v>
      </c>
      <c r="G1409" s="1" t="s">
        <v>2512</v>
      </c>
      <c r="H1409" s="3">
        <v>140</v>
      </c>
      <c r="I1409" s="2">
        <v>4046304227572</v>
      </c>
      <c r="J1409" s="21">
        <v>15.2</v>
      </c>
      <c r="L1409" s="63">
        <f t="shared" si="133"/>
        <v>36.5</v>
      </c>
      <c r="M1409" t="s">
        <v>1590</v>
      </c>
      <c r="N1409" t="s">
        <v>1591</v>
      </c>
      <c r="P1409" s="16">
        <f t="shared" si="135"/>
        <v>25.549999999999997</v>
      </c>
      <c r="Q1409" s="5">
        <f t="shared" si="136"/>
        <v>0</v>
      </c>
      <c r="R1409" s="21">
        <f t="shared" si="137"/>
        <v>10.349999999999998</v>
      </c>
      <c r="S1409"/>
    </row>
    <row r="1410" spans="1:19" x14ac:dyDescent="0.25">
      <c r="A1410" t="s">
        <v>4589</v>
      </c>
      <c r="B1410" s="3" t="s">
        <v>2864</v>
      </c>
      <c r="C1410" t="s">
        <v>2865</v>
      </c>
      <c r="D1410" t="str">
        <f t="shared" si="138"/>
        <v>70% Virgin wool (organic),  30% Silk</v>
      </c>
      <c r="E1410" t="str">
        <f t="shared" si="134"/>
        <v>saffron  (18E )</v>
      </c>
      <c r="F1410" s="1" t="s">
        <v>2511</v>
      </c>
      <c r="G1410" s="1" t="s">
        <v>2512</v>
      </c>
      <c r="H1410" s="3">
        <v>152</v>
      </c>
      <c r="I1410" s="2">
        <v>4046304227589</v>
      </c>
      <c r="J1410" s="21">
        <v>16.399999999999999</v>
      </c>
      <c r="L1410" s="63">
        <f t="shared" si="133"/>
        <v>39.35</v>
      </c>
      <c r="M1410" t="s">
        <v>1590</v>
      </c>
      <c r="N1410" t="s">
        <v>1591</v>
      </c>
      <c r="P1410" s="16">
        <f t="shared" si="135"/>
        <v>27.544999999999998</v>
      </c>
      <c r="Q1410" s="5">
        <f t="shared" si="136"/>
        <v>0</v>
      </c>
      <c r="R1410" s="21">
        <f t="shared" si="137"/>
        <v>11.145</v>
      </c>
      <c r="S1410"/>
    </row>
    <row r="1411" spans="1:19" x14ac:dyDescent="0.25">
      <c r="A1411" t="s">
        <v>4589</v>
      </c>
      <c r="B1411" s="3" t="s">
        <v>2866</v>
      </c>
      <c r="C1411" t="s">
        <v>2867</v>
      </c>
      <c r="D1411" t="str">
        <f t="shared" si="138"/>
        <v>70% Virgin wool (organic),  30% Silk</v>
      </c>
      <c r="E1411" t="str">
        <f t="shared" si="134"/>
        <v>saffron  (18E )</v>
      </c>
      <c r="F1411" s="1" t="s">
        <v>2511</v>
      </c>
      <c r="G1411" s="1" t="s">
        <v>2512</v>
      </c>
      <c r="H1411" s="3">
        <v>164</v>
      </c>
      <c r="I1411" s="2">
        <v>4046304227596</v>
      </c>
      <c r="J1411" s="21">
        <v>16.95</v>
      </c>
      <c r="L1411" s="63">
        <f t="shared" si="133"/>
        <v>40.699999999999996</v>
      </c>
      <c r="M1411" t="s">
        <v>1590</v>
      </c>
      <c r="N1411" t="s">
        <v>1591</v>
      </c>
      <c r="P1411" s="16">
        <f t="shared" si="135"/>
        <v>28.489999999999995</v>
      </c>
      <c r="Q1411" s="5">
        <f t="shared" si="136"/>
        <v>0</v>
      </c>
      <c r="R1411" s="21">
        <f t="shared" si="137"/>
        <v>11.539999999999996</v>
      </c>
      <c r="S1411"/>
    </row>
    <row r="1412" spans="1:19" x14ac:dyDescent="0.25">
      <c r="A1412" t="s">
        <v>4589</v>
      </c>
      <c r="B1412" s="3" t="s">
        <v>2868</v>
      </c>
      <c r="C1412" t="s">
        <v>2869</v>
      </c>
      <c r="D1412" t="str">
        <f t="shared" si="138"/>
        <v>70% Virgin wool (organic),  30% Silk</v>
      </c>
      <c r="E1412" t="str">
        <f t="shared" si="134"/>
        <v>saffron  (18E )</v>
      </c>
      <c r="F1412" s="1" t="s">
        <v>2511</v>
      </c>
      <c r="G1412" s="1" t="s">
        <v>2512</v>
      </c>
      <c r="H1412" s="3">
        <v>176</v>
      </c>
      <c r="I1412" s="2">
        <v>4046304227602</v>
      </c>
      <c r="J1412" s="21">
        <v>18.149999999999999</v>
      </c>
      <c r="L1412" s="63">
        <f t="shared" si="133"/>
        <v>43.55</v>
      </c>
      <c r="M1412" t="s">
        <v>1590</v>
      </c>
      <c r="N1412" t="s">
        <v>1591</v>
      </c>
      <c r="P1412" s="16">
        <f t="shared" si="135"/>
        <v>30.484999999999996</v>
      </c>
      <c r="Q1412" s="5">
        <f t="shared" si="136"/>
        <v>0</v>
      </c>
      <c r="R1412" s="21">
        <f t="shared" si="137"/>
        <v>12.334999999999997</v>
      </c>
      <c r="S1412"/>
    </row>
    <row r="1413" spans="1:19" x14ac:dyDescent="0.25">
      <c r="A1413" t="s">
        <v>4589</v>
      </c>
      <c r="B1413" s="3" t="s">
        <v>2870</v>
      </c>
      <c r="C1413" t="s">
        <v>2871</v>
      </c>
      <c r="D1413" t="str">
        <f t="shared" si="138"/>
        <v>70% Virgin wool (organic),  30% Silk</v>
      </c>
      <c r="E1413" t="str">
        <f t="shared" si="134"/>
        <v>saffron  (18E )</v>
      </c>
      <c r="F1413" s="1" t="s">
        <v>2511</v>
      </c>
      <c r="G1413" s="1" t="s">
        <v>2512</v>
      </c>
      <c r="H1413" s="3">
        <v>92</v>
      </c>
      <c r="I1413" s="2">
        <v>4046304227534</v>
      </c>
      <c r="J1413" s="21">
        <v>11.7</v>
      </c>
      <c r="L1413" s="63">
        <f t="shared" ref="L1413:L1476" si="139">ROUND((J1413*2.4)/50,3)*50</f>
        <v>28.1</v>
      </c>
      <c r="M1413" t="s">
        <v>1590</v>
      </c>
      <c r="N1413" t="s">
        <v>1591</v>
      </c>
      <c r="P1413" s="16">
        <f t="shared" si="135"/>
        <v>19.669999999999998</v>
      </c>
      <c r="Q1413" s="5">
        <f t="shared" si="136"/>
        <v>0</v>
      </c>
      <c r="R1413" s="21">
        <f t="shared" si="137"/>
        <v>7.9699999999999989</v>
      </c>
      <c r="S1413"/>
    </row>
    <row r="1414" spans="1:19" x14ac:dyDescent="0.25">
      <c r="A1414" t="s">
        <v>4589</v>
      </c>
      <c r="B1414" s="3" t="s">
        <v>2872</v>
      </c>
      <c r="C1414" t="s">
        <v>2873</v>
      </c>
      <c r="D1414" t="str">
        <f t="shared" si="138"/>
        <v>70% Virgin wool (organic),  30% Silk</v>
      </c>
      <c r="E1414" t="str">
        <f t="shared" ref="E1414:E1477" si="140">G1414&amp;" "&amp;" (" &amp;F1414&amp;" )"</f>
        <v>ice-blue  (35 )</v>
      </c>
      <c r="F1414" s="1">
        <v>35</v>
      </c>
      <c r="G1414" s="1" t="s">
        <v>1876</v>
      </c>
      <c r="H1414" s="3">
        <v>104</v>
      </c>
      <c r="I1414" s="2">
        <v>4046304165300</v>
      </c>
      <c r="J1414" s="21">
        <v>12.9</v>
      </c>
      <c r="L1414" s="63">
        <f t="shared" si="139"/>
        <v>30.95</v>
      </c>
      <c r="M1414" t="s">
        <v>1590</v>
      </c>
      <c r="N1414" t="s">
        <v>1591</v>
      </c>
      <c r="P1414" s="16">
        <f t="shared" ref="P1414:P1477" si="141">L1414*(1-$P$4)</f>
        <v>21.664999999999999</v>
      </c>
      <c r="Q1414" s="5">
        <f t="shared" ref="Q1414:Q1477" si="142">K1414*P1414</f>
        <v>0</v>
      </c>
      <c r="R1414" s="21">
        <f t="shared" ref="R1414:R1477" si="143">P1414-J1414</f>
        <v>8.7649999999999988</v>
      </c>
      <c r="S1414"/>
    </row>
    <row r="1415" spans="1:19" x14ac:dyDescent="0.25">
      <c r="A1415" t="s">
        <v>4589</v>
      </c>
      <c r="B1415" s="3" t="s">
        <v>2874</v>
      </c>
      <c r="C1415" t="s">
        <v>2875</v>
      </c>
      <c r="D1415" t="str">
        <f t="shared" si="138"/>
        <v>70% Virgin wool (organic),  30% Silk</v>
      </c>
      <c r="E1415" t="str">
        <f t="shared" si="140"/>
        <v>ice-blue  (35 )</v>
      </c>
      <c r="F1415" s="1">
        <v>35</v>
      </c>
      <c r="G1415" s="1" t="s">
        <v>1876</v>
      </c>
      <c r="H1415" s="3">
        <v>116</v>
      </c>
      <c r="I1415" s="2">
        <v>4046304165317</v>
      </c>
      <c r="J1415" s="21">
        <v>13.45</v>
      </c>
      <c r="L1415" s="63">
        <f t="shared" si="139"/>
        <v>32.300000000000004</v>
      </c>
      <c r="M1415" t="s">
        <v>1590</v>
      </c>
      <c r="N1415" t="s">
        <v>1591</v>
      </c>
      <c r="P1415" s="16">
        <f t="shared" si="141"/>
        <v>22.610000000000003</v>
      </c>
      <c r="Q1415" s="5">
        <f t="shared" si="142"/>
        <v>0</v>
      </c>
      <c r="R1415" s="21">
        <f t="shared" si="143"/>
        <v>9.1600000000000037</v>
      </c>
      <c r="S1415"/>
    </row>
    <row r="1416" spans="1:19" x14ac:dyDescent="0.25">
      <c r="A1416" t="s">
        <v>4589</v>
      </c>
      <c r="B1416" s="3" t="s">
        <v>2876</v>
      </c>
      <c r="C1416" t="s">
        <v>2877</v>
      </c>
      <c r="D1416" t="str">
        <f t="shared" si="138"/>
        <v>70% Virgin wool (organic),  30% Silk</v>
      </c>
      <c r="E1416" t="str">
        <f t="shared" si="140"/>
        <v>ice-blue  (35 )</v>
      </c>
      <c r="F1416" s="1">
        <v>35</v>
      </c>
      <c r="G1416" s="1" t="s">
        <v>1876</v>
      </c>
      <c r="H1416" s="3">
        <v>128</v>
      </c>
      <c r="I1416" s="2">
        <v>4046304165324</v>
      </c>
      <c r="J1416" s="21">
        <v>14.65</v>
      </c>
      <c r="L1416" s="63">
        <f t="shared" si="139"/>
        <v>35.15</v>
      </c>
      <c r="M1416" t="s">
        <v>1590</v>
      </c>
      <c r="N1416" t="s">
        <v>1591</v>
      </c>
      <c r="P1416" s="16">
        <f t="shared" si="141"/>
        <v>24.604999999999997</v>
      </c>
      <c r="Q1416" s="5">
        <f t="shared" si="142"/>
        <v>0</v>
      </c>
      <c r="R1416" s="21">
        <f t="shared" si="143"/>
        <v>9.9549999999999965</v>
      </c>
      <c r="S1416"/>
    </row>
    <row r="1417" spans="1:19" x14ac:dyDescent="0.25">
      <c r="A1417" t="s">
        <v>4589</v>
      </c>
      <c r="B1417" s="3" t="s">
        <v>2878</v>
      </c>
      <c r="C1417" t="s">
        <v>2879</v>
      </c>
      <c r="D1417" t="str">
        <f t="shared" si="138"/>
        <v>70% Virgin wool (organic),  30% Silk</v>
      </c>
      <c r="E1417" t="str">
        <f t="shared" si="140"/>
        <v>ice-blue  (35 )</v>
      </c>
      <c r="F1417" s="1">
        <v>35</v>
      </c>
      <c r="G1417" s="1" t="s">
        <v>1876</v>
      </c>
      <c r="H1417" s="3">
        <v>140</v>
      </c>
      <c r="I1417" s="2">
        <v>4046304165331</v>
      </c>
      <c r="J1417" s="21">
        <v>15.2</v>
      </c>
      <c r="L1417" s="63">
        <f t="shared" si="139"/>
        <v>36.5</v>
      </c>
      <c r="M1417" t="s">
        <v>1590</v>
      </c>
      <c r="N1417" t="s">
        <v>1591</v>
      </c>
      <c r="P1417" s="16">
        <f t="shared" si="141"/>
        <v>25.549999999999997</v>
      </c>
      <c r="Q1417" s="5">
        <f t="shared" si="142"/>
        <v>0</v>
      </c>
      <c r="R1417" s="21">
        <f t="shared" si="143"/>
        <v>10.349999999999998</v>
      </c>
      <c r="S1417"/>
    </row>
    <row r="1418" spans="1:19" x14ac:dyDescent="0.25">
      <c r="A1418" t="s">
        <v>4589</v>
      </c>
      <c r="B1418" s="3" t="s">
        <v>2880</v>
      </c>
      <c r="C1418" t="s">
        <v>2881</v>
      </c>
      <c r="D1418" t="str">
        <f t="shared" si="138"/>
        <v>70% Virgin wool (organic),  30% Silk</v>
      </c>
      <c r="E1418" t="str">
        <f t="shared" si="140"/>
        <v>ice-blue  (35 )</v>
      </c>
      <c r="F1418" s="1">
        <v>35</v>
      </c>
      <c r="G1418" s="1" t="s">
        <v>1876</v>
      </c>
      <c r="H1418" s="3">
        <v>152</v>
      </c>
      <c r="I1418" s="2">
        <v>4046304165348</v>
      </c>
      <c r="J1418" s="21">
        <v>16.399999999999999</v>
      </c>
      <c r="L1418" s="63">
        <f t="shared" si="139"/>
        <v>39.35</v>
      </c>
      <c r="M1418" t="s">
        <v>1590</v>
      </c>
      <c r="N1418" t="s">
        <v>1591</v>
      </c>
      <c r="P1418" s="16">
        <f t="shared" si="141"/>
        <v>27.544999999999998</v>
      </c>
      <c r="Q1418" s="5">
        <f t="shared" si="142"/>
        <v>0</v>
      </c>
      <c r="R1418" s="21">
        <f t="shared" si="143"/>
        <v>11.145</v>
      </c>
      <c r="S1418"/>
    </row>
    <row r="1419" spans="1:19" x14ac:dyDescent="0.25">
      <c r="A1419" t="s">
        <v>4589</v>
      </c>
      <c r="B1419" s="3" t="s">
        <v>2882</v>
      </c>
      <c r="C1419" t="s">
        <v>2883</v>
      </c>
      <c r="D1419" t="str">
        <f t="shared" si="138"/>
        <v>70% Virgin wool (organic),  30% Silk</v>
      </c>
      <c r="E1419" t="str">
        <f t="shared" si="140"/>
        <v>ice-blue  (35 )</v>
      </c>
      <c r="F1419" s="1">
        <v>35</v>
      </c>
      <c r="G1419" s="1" t="s">
        <v>1876</v>
      </c>
      <c r="H1419" s="3">
        <v>164</v>
      </c>
      <c r="I1419" s="2">
        <v>4046304165355</v>
      </c>
      <c r="J1419" s="21">
        <v>16.95</v>
      </c>
      <c r="L1419" s="63">
        <f t="shared" si="139"/>
        <v>40.699999999999996</v>
      </c>
      <c r="M1419" t="s">
        <v>1590</v>
      </c>
      <c r="N1419" t="s">
        <v>1591</v>
      </c>
      <c r="P1419" s="16">
        <f t="shared" si="141"/>
        <v>28.489999999999995</v>
      </c>
      <c r="Q1419" s="5">
        <f t="shared" si="142"/>
        <v>0</v>
      </c>
      <c r="R1419" s="21">
        <f t="shared" si="143"/>
        <v>11.539999999999996</v>
      </c>
      <c r="S1419"/>
    </row>
    <row r="1420" spans="1:19" x14ac:dyDescent="0.25">
      <c r="A1420" t="s">
        <v>4589</v>
      </c>
      <c r="B1420" s="3" t="s">
        <v>2884</v>
      </c>
      <c r="C1420" t="s">
        <v>2885</v>
      </c>
      <c r="D1420" t="str">
        <f t="shared" si="138"/>
        <v>70% Virgin wool (organic),  30% Silk</v>
      </c>
      <c r="E1420" t="str">
        <f t="shared" si="140"/>
        <v>ice-blue  (35 )</v>
      </c>
      <c r="F1420" s="1">
        <v>35</v>
      </c>
      <c r="G1420" s="1" t="s">
        <v>1876</v>
      </c>
      <c r="H1420" s="3">
        <v>176</v>
      </c>
      <c r="I1420" s="2">
        <v>4046304165362</v>
      </c>
      <c r="J1420" s="21">
        <v>18.149999999999999</v>
      </c>
      <c r="L1420" s="63">
        <f t="shared" si="139"/>
        <v>43.55</v>
      </c>
      <c r="M1420" t="s">
        <v>1590</v>
      </c>
      <c r="N1420" t="s">
        <v>1591</v>
      </c>
      <c r="P1420" s="16">
        <f t="shared" si="141"/>
        <v>30.484999999999996</v>
      </c>
      <c r="Q1420" s="5">
        <f t="shared" si="142"/>
        <v>0</v>
      </c>
      <c r="R1420" s="21">
        <f t="shared" si="143"/>
        <v>12.334999999999997</v>
      </c>
      <c r="S1420"/>
    </row>
    <row r="1421" spans="1:19" x14ac:dyDescent="0.25">
      <c r="A1421" t="s">
        <v>4589</v>
      </c>
      <c r="B1421" s="3" t="s">
        <v>2886</v>
      </c>
      <c r="C1421" t="s">
        <v>2887</v>
      </c>
      <c r="D1421" t="str">
        <f t="shared" si="138"/>
        <v>70% Virgin wool (organic),  30% Silk</v>
      </c>
      <c r="E1421" t="str">
        <f t="shared" si="140"/>
        <v>ice-blue  (35 )</v>
      </c>
      <c r="F1421" s="1">
        <v>35</v>
      </c>
      <c r="G1421" s="1" t="s">
        <v>1876</v>
      </c>
      <c r="H1421" s="3">
        <v>92</v>
      </c>
      <c r="I1421" s="2">
        <v>4046304165294</v>
      </c>
      <c r="J1421" s="21">
        <v>11.7</v>
      </c>
      <c r="L1421" s="63">
        <f t="shared" si="139"/>
        <v>28.1</v>
      </c>
      <c r="M1421" t="s">
        <v>1590</v>
      </c>
      <c r="N1421" t="s">
        <v>1591</v>
      </c>
      <c r="P1421" s="16">
        <f t="shared" si="141"/>
        <v>19.669999999999998</v>
      </c>
      <c r="Q1421" s="5">
        <f t="shared" si="142"/>
        <v>0</v>
      </c>
      <c r="R1421" s="21">
        <f t="shared" si="143"/>
        <v>7.9699999999999989</v>
      </c>
      <c r="S1421"/>
    </row>
    <row r="1422" spans="1:19" x14ac:dyDescent="0.25">
      <c r="A1422" t="s">
        <v>4589</v>
      </c>
      <c r="B1422" s="3" t="s">
        <v>2888</v>
      </c>
      <c r="C1422" t="s">
        <v>2889</v>
      </c>
      <c r="D1422" t="str">
        <f t="shared" si="138"/>
        <v>70% Virgin wool (organic),  30% Silk</v>
      </c>
      <c r="E1422" t="str">
        <f t="shared" si="140"/>
        <v>raspberry  (55E )</v>
      </c>
      <c r="F1422" s="1" t="s">
        <v>1931</v>
      </c>
      <c r="G1422" s="1" t="s">
        <v>1932</v>
      </c>
      <c r="H1422" s="3">
        <v>104</v>
      </c>
      <c r="I1422" s="2">
        <v>4046304227626</v>
      </c>
      <c r="J1422" s="21">
        <v>12.9</v>
      </c>
      <c r="L1422" s="63">
        <f t="shared" si="139"/>
        <v>30.95</v>
      </c>
      <c r="M1422" t="s">
        <v>1590</v>
      </c>
      <c r="N1422" t="s">
        <v>1591</v>
      </c>
      <c r="P1422" s="16">
        <f t="shared" si="141"/>
        <v>21.664999999999999</v>
      </c>
      <c r="Q1422" s="5">
        <f t="shared" si="142"/>
        <v>0</v>
      </c>
      <c r="R1422" s="21">
        <f t="shared" si="143"/>
        <v>8.7649999999999988</v>
      </c>
      <c r="S1422"/>
    </row>
    <row r="1423" spans="1:19" x14ac:dyDescent="0.25">
      <c r="A1423" t="s">
        <v>4589</v>
      </c>
      <c r="B1423" s="3" t="s">
        <v>2890</v>
      </c>
      <c r="C1423" t="s">
        <v>2891</v>
      </c>
      <c r="D1423" t="str">
        <f t="shared" si="138"/>
        <v>70% Virgin wool (organic),  30% Silk</v>
      </c>
      <c r="E1423" t="str">
        <f t="shared" si="140"/>
        <v>raspberry  (55E )</v>
      </c>
      <c r="F1423" s="1" t="s">
        <v>1931</v>
      </c>
      <c r="G1423" s="1" t="s">
        <v>1932</v>
      </c>
      <c r="H1423" s="3">
        <v>116</v>
      </c>
      <c r="I1423" s="2">
        <v>4046304227633</v>
      </c>
      <c r="J1423" s="21">
        <v>13.45</v>
      </c>
      <c r="L1423" s="63">
        <f t="shared" si="139"/>
        <v>32.300000000000004</v>
      </c>
      <c r="M1423" t="s">
        <v>1590</v>
      </c>
      <c r="N1423" t="s">
        <v>1591</v>
      </c>
      <c r="P1423" s="16">
        <f t="shared" si="141"/>
        <v>22.610000000000003</v>
      </c>
      <c r="Q1423" s="5">
        <f t="shared" si="142"/>
        <v>0</v>
      </c>
      <c r="R1423" s="21">
        <f t="shared" si="143"/>
        <v>9.1600000000000037</v>
      </c>
      <c r="S1423"/>
    </row>
    <row r="1424" spans="1:19" x14ac:dyDescent="0.25">
      <c r="A1424" t="s">
        <v>4589</v>
      </c>
      <c r="B1424" s="3" t="s">
        <v>2892</v>
      </c>
      <c r="C1424" t="s">
        <v>2893</v>
      </c>
      <c r="D1424" t="str">
        <f t="shared" si="138"/>
        <v>70% Virgin wool (organic),  30% Silk</v>
      </c>
      <c r="E1424" t="str">
        <f t="shared" si="140"/>
        <v>raspberry  (55E )</v>
      </c>
      <c r="F1424" s="1" t="s">
        <v>1931</v>
      </c>
      <c r="G1424" s="1" t="s">
        <v>1932</v>
      </c>
      <c r="H1424" s="3">
        <v>128</v>
      </c>
      <c r="I1424" s="2">
        <v>4046304227640</v>
      </c>
      <c r="J1424" s="21">
        <v>14.65</v>
      </c>
      <c r="L1424" s="63">
        <f t="shared" si="139"/>
        <v>35.15</v>
      </c>
      <c r="M1424" t="s">
        <v>1590</v>
      </c>
      <c r="N1424" t="s">
        <v>1591</v>
      </c>
      <c r="P1424" s="16">
        <f t="shared" si="141"/>
        <v>24.604999999999997</v>
      </c>
      <c r="Q1424" s="5">
        <f t="shared" si="142"/>
        <v>0</v>
      </c>
      <c r="R1424" s="21">
        <f t="shared" si="143"/>
        <v>9.9549999999999965</v>
      </c>
      <c r="S1424"/>
    </row>
    <row r="1425" spans="1:19" x14ac:dyDescent="0.25">
      <c r="A1425" t="s">
        <v>4589</v>
      </c>
      <c r="B1425" s="3" t="s">
        <v>2894</v>
      </c>
      <c r="C1425" t="s">
        <v>2895</v>
      </c>
      <c r="D1425" t="str">
        <f t="shared" si="138"/>
        <v>70% Virgin wool (organic),  30% Silk</v>
      </c>
      <c r="E1425" t="str">
        <f t="shared" si="140"/>
        <v>raspberry  (55E )</v>
      </c>
      <c r="F1425" s="1" t="s">
        <v>1931</v>
      </c>
      <c r="G1425" s="1" t="s">
        <v>1932</v>
      </c>
      <c r="H1425" s="3">
        <v>140</v>
      </c>
      <c r="I1425" s="2">
        <v>4046304227657</v>
      </c>
      <c r="J1425" s="21">
        <v>15.2</v>
      </c>
      <c r="L1425" s="63">
        <f t="shared" si="139"/>
        <v>36.5</v>
      </c>
      <c r="M1425" t="s">
        <v>1590</v>
      </c>
      <c r="N1425" t="s">
        <v>1591</v>
      </c>
      <c r="P1425" s="16">
        <f t="shared" si="141"/>
        <v>25.549999999999997</v>
      </c>
      <c r="Q1425" s="5">
        <f t="shared" si="142"/>
        <v>0</v>
      </c>
      <c r="R1425" s="21">
        <f t="shared" si="143"/>
        <v>10.349999999999998</v>
      </c>
      <c r="S1425"/>
    </row>
    <row r="1426" spans="1:19" x14ac:dyDescent="0.25">
      <c r="A1426" t="s">
        <v>4589</v>
      </c>
      <c r="B1426" s="3" t="s">
        <v>2896</v>
      </c>
      <c r="C1426" t="s">
        <v>2897</v>
      </c>
      <c r="D1426" t="str">
        <f t="shared" si="138"/>
        <v>70% Virgin wool (organic),  30% Silk</v>
      </c>
      <c r="E1426" t="str">
        <f t="shared" si="140"/>
        <v>raspberry  (55E )</v>
      </c>
      <c r="F1426" s="1" t="s">
        <v>1931</v>
      </c>
      <c r="G1426" s="1" t="s">
        <v>1932</v>
      </c>
      <c r="H1426" s="3">
        <v>152</v>
      </c>
      <c r="I1426" s="2">
        <v>4046304227664</v>
      </c>
      <c r="J1426" s="21">
        <v>16.399999999999999</v>
      </c>
      <c r="L1426" s="63">
        <f t="shared" si="139"/>
        <v>39.35</v>
      </c>
      <c r="M1426" t="s">
        <v>1590</v>
      </c>
      <c r="N1426" t="s">
        <v>1591</v>
      </c>
      <c r="P1426" s="16">
        <f t="shared" si="141"/>
        <v>27.544999999999998</v>
      </c>
      <c r="Q1426" s="5">
        <f t="shared" si="142"/>
        <v>0</v>
      </c>
      <c r="R1426" s="21">
        <f t="shared" si="143"/>
        <v>11.145</v>
      </c>
      <c r="S1426"/>
    </row>
    <row r="1427" spans="1:19" x14ac:dyDescent="0.25">
      <c r="A1427" t="s">
        <v>4589</v>
      </c>
      <c r="B1427" s="3" t="s">
        <v>2898</v>
      </c>
      <c r="C1427" t="s">
        <v>2899</v>
      </c>
      <c r="D1427" t="str">
        <f t="shared" si="138"/>
        <v>70% Virgin wool (organic),  30% Silk</v>
      </c>
      <c r="E1427" t="str">
        <f t="shared" si="140"/>
        <v>raspberry  (55E )</v>
      </c>
      <c r="F1427" s="1" t="s">
        <v>1931</v>
      </c>
      <c r="G1427" s="1" t="s">
        <v>1932</v>
      </c>
      <c r="H1427" s="3">
        <v>164</v>
      </c>
      <c r="I1427" s="2">
        <v>4046304227671</v>
      </c>
      <c r="J1427" s="21">
        <v>16.95</v>
      </c>
      <c r="L1427" s="63">
        <f t="shared" si="139"/>
        <v>40.699999999999996</v>
      </c>
      <c r="M1427" t="s">
        <v>1590</v>
      </c>
      <c r="N1427" t="s">
        <v>1591</v>
      </c>
      <c r="P1427" s="16">
        <f t="shared" si="141"/>
        <v>28.489999999999995</v>
      </c>
      <c r="Q1427" s="5">
        <f t="shared" si="142"/>
        <v>0</v>
      </c>
      <c r="R1427" s="21">
        <f t="shared" si="143"/>
        <v>11.539999999999996</v>
      </c>
      <c r="S1427"/>
    </row>
    <row r="1428" spans="1:19" x14ac:dyDescent="0.25">
      <c r="A1428" t="s">
        <v>4589</v>
      </c>
      <c r="B1428" s="3" t="s">
        <v>2900</v>
      </c>
      <c r="C1428" t="s">
        <v>2901</v>
      </c>
      <c r="D1428" t="str">
        <f t="shared" si="138"/>
        <v>70% Virgin wool (organic),  30% Silk</v>
      </c>
      <c r="E1428" t="str">
        <f t="shared" si="140"/>
        <v>raspberry  (55E )</v>
      </c>
      <c r="F1428" s="1" t="s">
        <v>1931</v>
      </c>
      <c r="G1428" s="1" t="s">
        <v>1932</v>
      </c>
      <c r="H1428" s="3">
        <v>176</v>
      </c>
      <c r="I1428" s="2">
        <v>4046304227688</v>
      </c>
      <c r="J1428" s="21">
        <v>18.149999999999999</v>
      </c>
      <c r="L1428" s="63">
        <f t="shared" si="139"/>
        <v>43.55</v>
      </c>
      <c r="M1428" t="s">
        <v>1590</v>
      </c>
      <c r="N1428" t="s">
        <v>1591</v>
      </c>
      <c r="P1428" s="16">
        <f t="shared" si="141"/>
        <v>30.484999999999996</v>
      </c>
      <c r="Q1428" s="5">
        <f t="shared" si="142"/>
        <v>0</v>
      </c>
      <c r="R1428" s="21">
        <f t="shared" si="143"/>
        <v>12.334999999999997</v>
      </c>
      <c r="S1428"/>
    </row>
    <row r="1429" spans="1:19" x14ac:dyDescent="0.25">
      <c r="A1429" t="s">
        <v>4589</v>
      </c>
      <c r="B1429" s="3" t="s">
        <v>2902</v>
      </c>
      <c r="C1429" t="s">
        <v>2903</v>
      </c>
      <c r="D1429" t="str">
        <f t="shared" si="138"/>
        <v>70% Virgin wool (organic),  30% Silk</v>
      </c>
      <c r="E1429" t="str">
        <f t="shared" si="140"/>
        <v>raspberry  (55E )</v>
      </c>
      <c r="F1429" s="1" t="s">
        <v>1931</v>
      </c>
      <c r="G1429" s="1" t="s">
        <v>1932</v>
      </c>
      <c r="H1429" s="3">
        <v>92</v>
      </c>
      <c r="I1429" s="2">
        <v>4046304227619</v>
      </c>
      <c r="J1429" s="21">
        <v>11.7</v>
      </c>
      <c r="L1429" s="63">
        <f t="shared" si="139"/>
        <v>28.1</v>
      </c>
      <c r="M1429" t="s">
        <v>1590</v>
      </c>
      <c r="N1429" t="s">
        <v>1591</v>
      </c>
      <c r="P1429" s="16">
        <f t="shared" si="141"/>
        <v>19.669999999999998</v>
      </c>
      <c r="Q1429" s="5">
        <f t="shared" si="142"/>
        <v>0</v>
      </c>
      <c r="R1429" s="21">
        <f t="shared" si="143"/>
        <v>7.9699999999999989</v>
      </c>
      <c r="S1429"/>
    </row>
    <row r="1430" spans="1:19" x14ac:dyDescent="0.25">
      <c r="A1430" t="s">
        <v>4589</v>
      </c>
      <c r="B1430" s="3" t="s">
        <v>2904</v>
      </c>
      <c r="C1430" t="s">
        <v>2905</v>
      </c>
      <c r="D1430" t="str">
        <f t="shared" si="138"/>
        <v>70% Virgin wool (organic),  30% Silk</v>
      </c>
      <c r="E1430" t="str">
        <f t="shared" si="140"/>
        <v>natural  (1 )</v>
      </c>
      <c r="F1430" s="1">
        <v>1</v>
      </c>
      <c r="G1430" s="1" t="s">
        <v>6</v>
      </c>
      <c r="H1430" s="3">
        <v>104</v>
      </c>
      <c r="I1430" s="2">
        <v>4046304009376</v>
      </c>
      <c r="J1430" s="21">
        <v>14.3</v>
      </c>
      <c r="L1430" s="63">
        <f t="shared" si="139"/>
        <v>34.300000000000004</v>
      </c>
      <c r="M1430" t="s">
        <v>1590</v>
      </c>
      <c r="N1430" t="s">
        <v>1591</v>
      </c>
      <c r="P1430" s="16">
        <f t="shared" si="141"/>
        <v>24.01</v>
      </c>
      <c r="Q1430" s="5">
        <f t="shared" si="142"/>
        <v>0</v>
      </c>
      <c r="R1430" s="21">
        <f t="shared" si="143"/>
        <v>9.7100000000000009</v>
      </c>
      <c r="S1430"/>
    </row>
    <row r="1431" spans="1:19" x14ac:dyDescent="0.25">
      <c r="A1431" t="s">
        <v>4589</v>
      </c>
      <c r="B1431" s="3" t="s">
        <v>2906</v>
      </c>
      <c r="C1431" t="s">
        <v>2907</v>
      </c>
      <c r="D1431" t="str">
        <f t="shared" si="138"/>
        <v>70% Virgin wool (organic),  30% Silk</v>
      </c>
      <c r="E1431" t="str">
        <f t="shared" si="140"/>
        <v>natural  (1 )</v>
      </c>
      <c r="F1431" s="1">
        <v>1</v>
      </c>
      <c r="G1431" s="1" t="s">
        <v>6</v>
      </c>
      <c r="H1431" s="3">
        <v>116</v>
      </c>
      <c r="I1431" s="2">
        <v>4046304009383</v>
      </c>
      <c r="J1431" s="21">
        <v>14.9</v>
      </c>
      <c r="L1431" s="63">
        <f t="shared" si="139"/>
        <v>35.75</v>
      </c>
      <c r="M1431" t="s">
        <v>1590</v>
      </c>
      <c r="N1431" t="s">
        <v>1591</v>
      </c>
      <c r="P1431" s="16">
        <f t="shared" si="141"/>
        <v>25.024999999999999</v>
      </c>
      <c r="Q1431" s="5">
        <f t="shared" si="142"/>
        <v>0</v>
      </c>
      <c r="R1431" s="21">
        <f t="shared" si="143"/>
        <v>10.124999999999998</v>
      </c>
      <c r="S1431"/>
    </row>
    <row r="1432" spans="1:19" x14ac:dyDescent="0.25">
      <c r="A1432" t="s">
        <v>4589</v>
      </c>
      <c r="B1432" s="3" t="s">
        <v>2908</v>
      </c>
      <c r="C1432" t="s">
        <v>2909</v>
      </c>
      <c r="D1432" t="str">
        <f t="shared" si="138"/>
        <v>70% Virgin wool (organic),  30% Silk</v>
      </c>
      <c r="E1432" t="str">
        <f t="shared" si="140"/>
        <v>natural  (1 )</v>
      </c>
      <c r="F1432" s="1">
        <v>1</v>
      </c>
      <c r="G1432" s="1" t="s">
        <v>6</v>
      </c>
      <c r="H1432" s="3">
        <v>128</v>
      </c>
      <c r="I1432" s="2">
        <v>4046304009390</v>
      </c>
      <c r="J1432" s="21">
        <v>16.5</v>
      </c>
      <c r="L1432" s="63">
        <f t="shared" si="139"/>
        <v>39.6</v>
      </c>
      <c r="M1432" t="s">
        <v>1590</v>
      </c>
      <c r="N1432" t="s">
        <v>1591</v>
      </c>
      <c r="P1432" s="16">
        <f t="shared" si="141"/>
        <v>27.72</v>
      </c>
      <c r="Q1432" s="5">
        <f t="shared" si="142"/>
        <v>0</v>
      </c>
      <c r="R1432" s="21">
        <f t="shared" si="143"/>
        <v>11.219999999999999</v>
      </c>
      <c r="S1432"/>
    </row>
    <row r="1433" spans="1:19" x14ac:dyDescent="0.25">
      <c r="A1433" t="s">
        <v>4589</v>
      </c>
      <c r="B1433" s="3" t="s">
        <v>2910</v>
      </c>
      <c r="C1433" t="s">
        <v>2911</v>
      </c>
      <c r="D1433" t="str">
        <f t="shared" si="138"/>
        <v>70% Virgin wool (organic),  30% Silk</v>
      </c>
      <c r="E1433" t="str">
        <f t="shared" si="140"/>
        <v>natural  (1 )</v>
      </c>
      <c r="F1433" s="1">
        <v>1</v>
      </c>
      <c r="G1433" s="1" t="s">
        <v>6</v>
      </c>
      <c r="H1433" s="3">
        <v>140</v>
      </c>
      <c r="I1433" s="2">
        <v>4046304009406</v>
      </c>
      <c r="J1433" s="21">
        <v>17.3</v>
      </c>
      <c r="L1433" s="63">
        <f t="shared" si="139"/>
        <v>41.5</v>
      </c>
      <c r="M1433" t="s">
        <v>1590</v>
      </c>
      <c r="N1433" t="s">
        <v>1591</v>
      </c>
      <c r="P1433" s="16">
        <f t="shared" si="141"/>
        <v>29.049999999999997</v>
      </c>
      <c r="Q1433" s="5">
        <f t="shared" si="142"/>
        <v>0</v>
      </c>
      <c r="R1433" s="21">
        <f t="shared" si="143"/>
        <v>11.749999999999996</v>
      </c>
      <c r="S1433"/>
    </row>
    <row r="1434" spans="1:19" x14ac:dyDescent="0.25">
      <c r="A1434" t="s">
        <v>4589</v>
      </c>
      <c r="B1434" s="3" t="s">
        <v>2912</v>
      </c>
      <c r="C1434" t="s">
        <v>2913</v>
      </c>
      <c r="D1434" t="str">
        <f t="shared" si="138"/>
        <v>70% Virgin wool (organic),  30% Silk</v>
      </c>
      <c r="E1434" t="str">
        <f t="shared" si="140"/>
        <v>natural  (1 )</v>
      </c>
      <c r="F1434" s="1">
        <v>1</v>
      </c>
      <c r="G1434" s="1" t="s">
        <v>6</v>
      </c>
      <c r="H1434" s="3">
        <v>152</v>
      </c>
      <c r="I1434" s="2">
        <v>4046304009413</v>
      </c>
      <c r="J1434" s="21">
        <v>18.899999999999999</v>
      </c>
      <c r="L1434" s="63">
        <f t="shared" si="139"/>
        <v>45.35</v>
      </c>
      <c r="M1434" t="s">
        <v>1590</v>
      </c>
      <c r="N1434" t="s">
        <v>1591</v>
      </c>
      <c r="P1434" s="16">
        <f t="shared" si="141"/>
        <v>31.744999999999997</v>
      </c>
      <c r="Q1434" s="5">
        <f t="shared" si="142"/>
        <v>0</v>
      </c>
      <c r="R1434" s="21">
        <f t="shared" si="143"/>
        <v>12.844999999999999</v>
      </c>
      <c r="S1434"/>
    </row>
    <row r="1435" spans="1:19" x14ac:dyDescent="0.25">
      <c r="A1435" t="s">
        <v>4589</v>
      </c>
      <c r="B1435" s="3" t="s">
        <v>2914</v>
      </c>
      <c r="C1435" t="s">
        <v>2915</v>
      </c>
      <c r="D1435" t="str">
        <f t="shared" si="138"/>
        <v>70% Virgin wool (organic),  30% Silk</v>
      </c>
      <c r="E1435" t="str">
        <f t="shared" si="140"/>
        <v>natural  (1 )</v>
      </c>
      <c r="F1435" s="1">
        <v>1</v>
      </c>
      <c r="G1435" s="1" t="s">
        <v>6</v>
      </c>
      <c r="H1435" s="3">
        <v>164</v>
      </c>
      <c r="I1435" s="2">
        <v>4046304009420</v>
      </c>
      <c r="J1435" s="21">
        <v>19.7</v>
      </c>
      <c r="L1435" s="63">
        <f t="shared" si="139"/>
        <v>47.3</v>
      </c>
      <c r="M1435" t="s">
        <v>1590</v>
      </c>
      <c r="N1435" t="s">
        <v>1591</v>
      </c>
      <c r="P1435" s="16">
        <f t="shared" si="141"/>
        <v>33.11</v>
      </c>
      <c r="Q1435" s="5">
        <f t="shared" si="142"/>
        <v>0</v>
      </c>
      <c r="R1435" s="21">
        <f t="shared" si="143"/>
        <v>13.41</v>
      </c>
      <c r="S1435"/>
    </row>
    <row r="1436" spans="1:19" x14ac:dyDescent="0.25">
      <c r="A1436" t="s">
        <v>4589</v>
      </c>
      <c r="B1436" s="3" t="s">
        <v>2916</v>
      </c>
      <c r="C1436" t="s">
        <v>2917</v>
      </c>
      <c r="D1436" t="str">
        <f t="shared" si="138"/>
        <v>70% Virgin wool (organic),  30% Silk</v>
      </c>
      <c r="E1436" t="str">
        <f t="shared" si="140"/>
        <v>natural  (1 )</v>
      </c>
      <c r="F1436" s="1">
        <v>1</v>
      </c>
      <c r="G1436" s="1" t="s">
        <v>6</v>
      </c>
      <c r="H1436" s="3">
        <v>176</v>
      </c>
      <c r="I1436" s="2">
        <v>4046304009437</v>
      </c>
      <c r="J1436" s="21">
        <v>20.9</v>
      </c>
      <c r="L1436" s="63">
        <f t="shared" si="139"/>
        <v>50.149999999999991</v>
      </c>
      <c r="M1436" t="s">
        <v>1590</v>
      </c>
      <c r="N1436" t="s">
        <v>1591</v>
      </c>
      <c r="P1436" s="16">
        <f t="shared" si="141"/>
        <v>35.10499999999999</v>
      </c>
      <c r="Q1436" s="5">
        <f t="shared" si="142"/>
        <v>0</v>
      </c>
      <c r="R1436" s="21">
        <f t="shared" si="143"/>
        <v>14.204999999999991</v>
      </c>
      <c r="S1436"/>
    </row>
    <row r="1437" spans="1:19" x14ac:dyDescent="0.25">
      <c r="A1437" t="s">
        <v>4589</v>
      </c>
      <c r="B1437" s="3" t="s">
        <v>2918</v>
      </c>
      <c r="C1437" t="s">
        <v>2919</v>
      </c>
      <c r="D1437" t="str">
        <f t="shared" si="138"/>
        <v>70% Virgin wool (organic),  30% Silk</v>
      </c>
      <c r="E1437" t="str">
        <f t="shared" si="140"/>
        <v>natural  (1 )</v>
      </c>
      <c r="F1437" s="1">
        <v>1</v>
      </c>
      <c r="G1437" s="1" t="s">
        <v>6</v>
      </c>
      <c r="H1437" s="3">
        <v>92</v>
      </c>
      <c r="I1437" s="2">
        <v>4046304009369</v>
      </c>
      <c r="J1437" s="21">
        <v>12.7</v>
      </c>
      <c r="L1437" s="63">
        <f t="shared" si="139"/>
        <v>30.5</v>
      </c>
      <c r="M1437" t="s">
        <v>1590</v>
      </c>
      <c r="N1437" t="s">
        <v>1591</v>
      </c>
      <c r="P1437" s="16">
        <f t="shared" si="141"/>
        <v>21.349999999999998</v>
      </c>
      <c r="Q1437" s="5">
        <f t="shared" si="142"/>
        <v>0</v>
      </c>
      <c r="R1437" s="21">
        <f t="shared" si="143"/>
        <v>8.6499999999999986</v>
      </c>
      <c r="S1437"/>
    </row>
    <row r="1438" spans="1:19" x14ac:dyDescent="0.25">
      <c r="A1438" t="s">
        <v>4589</v>
      </c>
      <c r="B1438" s="3" t="s">
        <v>2920</v>
      </c>
      <c r="C1438" t="s">
        <v>2921</v>
      </c>
      <c r="D1438" t="str">
        <f t="shared" si="138"/>
        <v>70% Virgin wool (organic),  30% Silk</v>
      </c>
      <c r="E1438" t="str">
        <f t="shared" si="140"/>
        <v xml:space="preserve">  (4 )</v>
      </c>
      <c r="F1438" s="1">
        <v>4</v>
      </c>
      <c r="H1438" s="3">
        <v>104</v>
      </c>
      <c r="I1438" s="2">
        <v>4046304162729</v>
      </c>
      <c r="J1438" s="21">
        <v>15.3</v>
      </c>
      <c r="L1438" s="63">
        <f t="shared" si="139"/>
        <v>36.700000000000003</v>
      </c>
      <c r="M1438" t="s">
        <v>1590</v>
      </c>
      <c r="N1438" t="s">
        <v>1591</v>
      </c>
      <c r="P1438" s="16">
        <f t="shared" si="141"/>
        <v>25.69</v>
      </c>
      <c r="Q1438" s="5">
        <f t="shared" si="142"/>
        <v>0</v>
      </c>
      <c r="R1438" s="21">
        <f t="shared" si="143"/>
        <v>10.39</v>
      </c>
      <c r="S1438"/>
    </row>
    <row r="1439" spans="1:19" x14ac:dyDescent="0.25">
      <c r="A1439" t="s">
        <v>4589</v>
      </c>
      <c r="B1439" s="3" t="s">
        <v>2922</v>
      </c>
      <c r="C1439" t="s">
        <v>2923</v>
      </c>
      <c r="D1439" t="str">
        <f t="shared" si="138"/>
        <v>70% Virgin wool (organic),  30% Silk</v>
      </c>
      <c r="E1439" t="str">
        <f t="shared" si="140"/>
        <v xml:space="preserve">  (4 )</v>
      </c>
      <c r="F1439" s="1">
        <v>4</v>
      </c>
      <c r="H1439" s="3">
        <v>116</v>
      </c>
      <c r="I1439" s="2">
        <v>4046304162736</v>
      </c>
      <c r="J1439" s="21">
        <v>16</v>
      </c>
      <c r="L1439" s="63">
        <f t="shared" si="139"/>
        <v>38.4</v>
      </c>
      <c r="M1439" t="s">
        <v>1590</v>
      </c>
      <c r="N1439" t="s">
        <v>1591</v>
      </c>
      <c r="P1439" s="16">
        <f t="shared" si="141"/>
        <v>26.88</v>
      </c>
      <c r="Q1439" s="5">
        <f t="shared" si="142"/>
        <v>0</v>
      </c>
      <c r="R1439" s="21">
        <f t="shared" si="143"/>
        <v>10.879999999999999</v>
      </c>
      <c r="S1439"/>
    </row>
    <row r="1440" spans="1:19" x14ac:dyDescent="0.25">
      <c r="A1440" t="s">
        <v>4589</v>
      </c>
      <c r="B1440" s="3" t="s">
        <v>2924</v>
      </c>
      <c r="C1440" t="s">
        <v>2925</v>
      </c>
      <c r="D1440" t="str">
        <f t="shared" si="138"/>
        <v>70% Virgin wool (organic),  30% Silk</v>
      </c>
      <c r="E1440" t="str">
        <f t="shared" si="140"/>
        <v xml:space="preserve">  (4 )</v>
      </c>
      <c r="F1440" s="1">
        <v>4</v>
      </c>
      <c r="H1440" s="3">
        <v>128</v>
      </c>
      <c r="I1440" s="2">
        <v>4046304162743</v>
      </c>
      <c r="J1440" s="21">
        <v>17.899999999999999</v>
      </c>
      <c r="L1440" s="63">
        <f t="shared" si="139"/>
        <v>42.95</v>
      </c>
      <c r="M1440" t="s">
        <v>1590</v>
      </c>
      <c r="N1440" t="s">
        <v>1591</v>
      </c>
      <c r="P1440" s="16">
        <f t="shared" si="141"/>
        <v>30.065000000000001</v>
      </c>
      <c r="Q1440" s="5">
        <f t="shared" si="142"/>
        <v>0</v>
      </c>
      <c r="R1440" s="21">
        <f t="shared" si="143"/>
        <v>12.165000000000003</v>
      </c>
      <c r="S1440"/>
    </row>
    <row r="1441" spans="1:19" x14ac:dyDescent="0.25">
      <c r="A1441" t="s">
        <v>4589</v>
      </c>
      <c r="B1441" s="3" t="s">
        <v>2926</v>
      </c>
      <c r="C1441" t="s">
        <v>2927</v>
      </c>
      <c r="D1441" t="str">
        <f t="shared" si="138"/>
        <v>70% Virgin wool (organic),  30% Silk</v>
      </c>
      <c r="E1441" t="str">
        <f t="shared" si="140"/>
        <v xml:space="preserve">  (4 )</v>
      </c>
      <c r="F1441" s="1">
        <v>4</v>
      </c>
      <c r="H1441" s="3">
        <v>140</v>
      </c>
      <c r="I1441" s="2">
        <v>4046304162750</v>
      </c>
      <c r="J1441" s="21">
        <v>18.600000000000001</v>
      </c>
      <c r="L1441" s="63">
        <f t="shared" si="139"/>
        <v>44.65</v>
      </c>
      <c r="M1441" t="s">
        <v>1590</v>
      </c>
      <c r="N1441" t="s">
        <v>1591</v>
      </c>
      <c r="P1441" s="16">
        <f t="shared" si="141"/>
        <v>31.254999999999995</v>
      </c>
      <c r="Q1441" s="5">
        <f t="shared" si="142"/>
        <v>0</v>
      </c>
      <c r="R1441" s="21">
        <f t="shared" si="143"/>
        <v>12.654999999999994</v>
      </c>
      <c r="S1441"/>
    </row>
    <row r="1442" spans="1:19" x14ac:dyDescent="0.25">
      <c r="A1442" t="s">
        <v>4589</v>
      </c>
      <c r="B1442" s="3" t="s">
        <v>2928</v>
      </c>
      <c r="C1442" t="s">
        <v>2929</v>
      </c>
      <c r="D1442" t="str">
        <f t="shared" si="138"/>
        <v>70% Virgin wool (organic),  30% Silk</v>
      </c>
      <c r="E1442" t="str">
        <f t="shared" si="140"/>
        <v xml:space="preserve">  (4 )</v>
      </c>
      <c r="F1442" s="1">
        <v>4</v>
      </c>
      <c r="H1442" s="3">
        <v>152</v>
      </c>
      <c r="I1442" s="2">
        <v>4046304162767</v>
      </c>
      <c r="J1442" s="21">
        <v>20.5</v>
      </c>
      <c r="L1442" s="63">
        <f t="shared" si="139"/>
        <v>49.2</v>
      </c>
      <c r="M1442" t="s">
        <v>1590</v>
      </c>
      <c r="N1442" t="s">
        <v>1591</v>
      </c>
      <c r="P1442" s="16">
        <f t="shared" si="141"/>
        <v>34.44</v>
      </c>
      <c r="Q1442" s="5">
        <f t="shared" si="142"/>
        <v>0</v>
      </c>
      <c r="R1442" s="21">
        <f t="shared" si="143"/>
        <v>13.939999999999998</v>
      </c>
      <c r="S1442"/>
    </row>
    <row r="1443" spans="1:19" x14ac:dyDescent="0.25">
      <c r="A1443" t="s">
        <v>4589</v>
      </c>
      <c r="B1443" s="3" t="s">
        <v>2930</v>
      </c>
      <c r="C1443" t="s">
        <v>2931</v>
      </c>
      <c r="D1443" t="str">
        <f t="shared" si="138"/>
        <v>70% Virgin wool (organic),  30% Silk</v>
      </c>
      <c r="E1443" t="str">
        <f t="shared" si="140"/>
        <v xml:space="preserve">  (4 )</v>
      </c>
      <c r="F1443" s="1">
        <v>4</v>
      </c>
      <c r="H1443" s="3">
        <v>164</v>
      </c>
      <c r="I1443" s="2">
        <v>4046304162774</v>
      </c>
      <c r="J1443" s="21">
        <v>21.2</v>
      </c>
      <c r="L1443" s="63">
        <f t="shared" si="139"/>
        <v>50.9</v>
      </c>
      <c r="M1443" t="s">
        <v>1590</v>
      </c>
      <c r="N1443" t="s">
        <v>1591</v>
      </c>
      <c r="P1443" s="16">
        <f t="shared" si="141"/>
        <v>35.629999999999995</v>
      </c>
      <c r="Q1443" s="5">
        <f t="shared" si="142"/>
        <v>0</v>
      </c>
      <c r="R1443" s="21">
        <f t="shared" si="143"/>
        <v>14.429999999999996</v>
      </c>
      <c r="S1443"/>
    </row>
    <row r="1444" spans="1:19" x14ac:dyDescent="0.25">
      <c r="A1444" t="s">
        <v>4589</v>
      </c>
      <c r="B1444" s="3" t="s">
        <v>2932</v>
      </c>
      <c r="C1444" t="s">
        <v>2933</v>
      </c>
      <c r="D1444" t="str">
        <f t="shared" si="138"/>
        <v>70% Virgin wool (organic),  30% Silk</v>
      </c>
      <c r="E1444" t="str">
        <f t="shared" si="140"/>
        <v xml:space="preserve">  (4 )</v>
      </c>
      <c r="F1444" s="1">
        <v>4</v>
      </c>
      <c r="H1444" s="3">
        <v>176</v>
      </c>
      <c r="I1444" s="2">
        <v>4046304162781</v>
      </c>
      <c r="J1444" s="21">
        <v>23.1</v>
      </c>
      <c r="L1444" s="63">
        <f t="shared" si="139"/>
        <v>55.45</v>
      </c>
      <c r="M1444" t="s">
        <v>1590</v>
      </c>
      <c r="N1444" t="s">
        <v>1591</v>
      </c>
      <c r="P1444" s="16">
        <f t="shared" si="141"/>
        <v>38.814999999999998</v>
      </c>
      <c r="Q1444" s="5">
        <f t="shared" si="142"/>
        <v>0</v>
      </c>
      <c r="R1444" s="21">
        <f t="shared" si="143"/>
        <v>15.714999999999996</v>
      </c>
      <c r="S1444"/>
    </row>
    <row r="1445" spans="1:19" x14ac:dyDescent="0.25">
      <c r="A1445" t="s">
        <v>4589</v>
      </c>
      <c r="B1445" s="3" t="s">
        <v>2934</v>
      </c>
      <c r="C1445" t="s">
        <v>2935</v>
      </c>
      <c r="D1445" t="str">
        <f t="shared" si="138"/>
        <v>70% Virgin wool (organic),  30% Silk</v>
      </c>
      <c r="E1445" t="str">
        <f t="shared" si="140"/>
        <v xml:space="preserve">  (4 )</v>
      </c>
      <c r="F1445" s="1">
        <v>4</v>
      </c>
      <c r="H1445" s="3">
        <v>92</v>
      </c>
      <c r="I1445" s="2">
        <v>4046304162712</v>
      </c>
      <c r="J1445" s="21">
        <v>13.4</v>
      </c>
      <c r="L1445" s="63">
        <f t="shared" si="139"/>
        <v>32.15</v>
      </c>
      <c r="M1445" t="s">
        <v>1590</v>
      </c>
      <c r="N1445" t="s">
        <v>1591</v>
      </c>
      <c r="P1445" s="16">
        <f t="shared" si="141"/>
        <v>22.504999999999999</v>
      </c>
      <c r="Q1445" s="5">
        <f t="shared" si="142"/>
        <v>0</v>
      </c>
      <c r="R1445" s="21">
        <f t="shared" si="143"/>
        <v>9.1049999999999986</v>
      </c>
      <c r="S1445"/>
    </row>
    <row r="1446" spans="1:19" x14ac:dyDescent="0.25">
      <c r="A1446" t="s">
        <v>4589</v>
      </c>
      <c r="B1446" s="3" t="s">
        <v>2936</v>
      </c>
      <c r="C1446" t="s">
        <v>2937</v>
      </c>
      <c r="D1446" t="str">
        <f t="shared" si="138"/>
        <v>70% Virgin wool (organic),  30% Silk</v>
      </c>
      <c r="E1446" t="str">
        <f t="shared" si="140"/>
        <v>light grey mélange  (91 )</v>
      </c>
      <c r="F1446" s="1">
        <v>91</v>
      </c>
      <c r="G1446" s="1" t="s">
        <v>523</v>
      </c>
      <c r="H1446" s="3">
        <v>104</v>
      </c>
      <c r="I1446" s="2">
        <v>4046304208281</v>
      </c>
      <c r="J1446" s="21">
        <v>15.3</v>
      </c>
      <c r="L1446" s="63">
        <f t="shared" si="139"/>
        <v>36.700000000000003</v>
      </c>
      <c r="M1446" t="s">
        <v>1590</v>
      </c>
      <c r="N1446" t="s">
        <v>1591</v>
      </c>
      <c r="P1446" s="16">
        <f t="shared" si="141"/>
        <v>25.69</v>
      </c>
      <c r="Q1446" s="5">
        <f t="shared" si="142"/>
        <v>0</v>
      </c>
      <c r="R1446" s="21">
        <f t="shared" si="143"/>
        <v>10.39</v>
      </c>
      <c r="S1446"/>
    </row>
    <row r="1447" spans="1:19" x14ac:dyDescent="0.25">
      <c r="A1447" t="s">
        <v>4589</v>
      </c>
      <c r="B1447" s="3" t="s">
        <v>2938</v>
      </c>
      <c r="C1447" t="s">
        <v>2939</v>
      </c>
      <c r="D1447" t="str">
        <f t="shared" si="138"/>
        <v>70% Virgin wool (organic),  30% Silk</v>
      </c>
      <c r="E1447" t="str">
        <f t="shared" si="140"/>
        <v>light grey mélange  (91 )</v>
      </c>
      <c r="F1447" s="1">
        <v>91</v>
      </c>
      <c r="G1447" s="1" t="s">
        <v>523</v>
      </c>
      <c r="H1447" s="3">
        <v>116</v>
      </c>
      <c r="I1447" s="2">
        <v>4046304208298</v>
      </c>
      <c r="J1447" s="21">
        <v>16</v>
      </c>
      <c r="L1447" s="63">
        <f t="shared" si="139"/>
        <v>38.4</v>
      </c>
      <c r="M1447" t="s">
        <v>1590</v>
      </c>
      <c r="N1447" t="s">
        <v>1591</v>
      </c>
      <c r="P1447" s="16">
        <f t="shared" si="141"/>
        <v>26.88</v>
      </c>
      <c r="Q1447" s="5">
        <f t="shared" si="142"/>
        <v>0</v>
      </c>
      <c r="R1447" s="21">
        <f t="shared" si="143"/>
        <v>10.879999999999999</v>
      </c>
      <c r="S1447"/>
    </row>
    <row r="1448" spans="1:19" x14ac:dyDescent="0.25">
      <c r="A1448" t="s">
        <v>4589</v>
      </c>
      <c r="B1448" s="3" t="s">
        <v>2940</v>
      </c>
      <c r="C1448" t="s">
        <v>2941</v>
      </c>
      <c r="D1448" t="str">
        <f t="shared" si="138"/>
        <v>70% Virgin wool (organic),  30% Silk</v>
      </c>
      <c r="E1448" t="str">
        <f t="shared" si="140"/>
        <v>light grey mélange  (91 )</v>
      </c>
      <c r="F1448" s="1">
        <v>91</v>
      </c>
      <c r="G1448" s="1" t="s">
        <v>523</v>
      </c>
      <c r="H1448" s="3">
        <v>128</v>
      </c>
      <c r="I1448" s="2">
        <v>4046304208304</v>
      </c>
      <c r="J1448" s="21">
        <v>17.899999999999999</v>
      </c>
      <c r="L1448" s="63">
        <f t="shared" si="139"/>
        <v>42.95</v>
      </c>
      <c r="M1448" t="s">
        <v>1590</v>
      </c>
      <c r="N1448" t="s">
        <v>1591</v>
      </c>
      <c r="P1448" s="16">
        <f t="shared" si="141"/>
        <v>30.065000000000001</v>
      </c>
      <c r="Q1448" s="5">
        <f t="shared" si="142"/>
        <v>0</v>
      </c>
      <c r="R1448" s="21">
        <f t="shared" si="143"/>
        <v>12.165000000000003</v>
      </c>
      <c r="S1448"/>
    </row>
    <row r="1449" spans="1:19" x14ac:dyDescent="0.25">
      <c r="A1449" t="s">
        <v>4589</v>
      </c>
      <c r="B1449" s="3" t="s">
        <v>2942</v>
      </c>
      <c r="C1449" t="s">
        <v>2943</v>
      </c>
      <c r="D1449" t="str">
        <f t="shared" si="138"/>
        <v>70% Virgin wool (organic),  30% Silk</v>
      </c>
      <c r="E1449" t="str">
        <f t="shared" si="140"/>
        <v>light grey mélange  (91 )</v>
      </c>
      <c r="F1449" s="1">
        <v>91</v>
      </c>
      <c r="G1449" s="1" t="s">
        <v>523</v>
      </c>
      <c r="H1449" s="3">
        <v>140</v>
      </c>
      <c r="I1449" s="2">
        <v>4046304208311</v>
      </c>
      <c r="J1449" s="21">
        <v>18.600000000000001</v>
      </c>
      <c r="L1449" s="63">
        <f t="shared" si="139"/>
        <v>44.65</v>
      </c>
      <c r="M1449" t="s">
        <v>1590</v>
      </c>
      <c r="N1449" t="s">
        <v>1591</v>
      </c>
      <c r="P1449" s="16">
        <f t="shared" si="141"/>
        <v>31.254999999999995</v>
      </c>
      <c r="Q1449" s="5">
        <f t="shared" si="142"/>
        <v>0</v>
      </c>
      <c r="R1449" s="21">
        <f t="shared" si="143"/>
        <v>12.654999999999994</v>
      </c>
      <c r="S1449"/>
    </row>
    <row r="1450" spans="1:19" x14ac:dyDescent="0.25">
      <c r="A1450" t="s">
        <v>4589</v>
      </c>
      <c r="B1450" s="3" t="s">
        <v>2944</v>
      </c>
      <c r="C1450" t="s">
        <v>2945</v>
      </c>
      <c r="D1450" t="str">
        <f t="shared" si="138"/>
        <v>70% Virgin wool (organic),  30% Silk</v>
      </c>
      <c r="E1450" t="str">
        <f t="shared" si="140"/>
        <v>light grey mélange  (91 )</v>
      </c>
      <c r="F1450" s="1">
        <v>91</v>
      </c>
      <c r="G1450" s="1" t="s">
        <v>523</v>
      </c>
      <c r="H1450" s="3">
        <v>152</v>
      </c>
      <c r="I1450" s="2">
        <v>4046304208328</v>
      </c>
      <c r="J1450" s="21">
        <v>20.5</v>
      </c>
      <c r="L1450" s="63">
        <f t="shared" si="139"/>
        <v>49.2</v>
      </c>
      <c r="M1450" t="s">
        <v>1590</v>
      </c>
      <c r="N1450" t="s">
        <v>1591</v>
      </c>
      <c r="P1450" s="16">
        <f t="shared" si="141"/>
        <v>34.44</v>
      </c>
      <c r="Q1450" s="5">
        <f t="shared" si="142"/>
        <v>0</v>
      </c>
      <c r="R1450" s="21">
        <f t="shared" si="143"/>
        <v>13.939999999999998</v>
      </c>
      <c r="S1450"/>
    </row>
    <row r="1451" spans="1:19" x14ac:dyDescent="0.25">
      <c r="A1451" t="s">
        <v>4589</v>
      </c>
      <c r="B1451" s="3" t="s">
        <v>2946</v>
      </c>
      <c r="C1451" t="s">
        <v>2947</v>
      </c>
      <c r="D1451" t="str">
        <f t="shared" si="138"/>
        <v>70% Virgin wool (organic),  30% Silk</v>
      </c>
      <c r="E1451" t="str">
        <f t="shared" si="140"/>
        <v>light grey mélange  (91 )</v>
      </c>
      <c r="F1451" s="1">
        <v>91</v>
      </c>
      <c r="G1451" s="1" t="s">
        <v>523</v>
      </c>
      <c r="H1451" s="3">
        <v>164</v>
      </c>
      <c r="I1451" s="2">
        <v>4046304208335</v>
      </c>
      <c r="J1451" s="21">
        <v>21.2</v>
      </c>
      <c r="L1451" s="63">
        <f t="shared" si="139"/>
        <v>50.9</v>
      </c>
      <c r="M1451" t="s">
        <v>1590</v>
      </c>
      <c r="N1451" t="s">
        <v>1591</v>
      </c>
      <c r="P1451" s="16">
        <f t="shared" si="141"/>
        <v>35.629999999999995</v>
      </c>
      <c r="Q1451" s="5">
        <f t="shared" si="142"/>
        <v>0</v>
      </c>
      <c r="R1451" s="21">
        <f t="shared" si="143"/>
        <v>14.429999999999996</v>
      </c>
      <c r="S1451"/>
    </row>
    <row r="1452" spans="1:19" x14ac:dyDescent="0.25">
      <c r="A1452" t="s">
        <v>4589</v>
      </c>
      <c r="B1452" s="3" t="s">
        <v>2948</v>
      </c>
      <c r="C1452" t="s">
        <v>2949</v>
      </c>
      <c r="D1452" t="str">
        <f t="shared" si="138"/>
        <v>70% Virgin wool (organic),  30% Silk</v>
      </c>
      <c r="E1452" t="str">
        <f t="shared" si="140"/>
        <v>light grey mélange  (91 )</v>
      </c>
      <c r="F1452" s="1">
        <v>91</v>
      </c>
      <c r="G1452" s="1" t="s">
        <v>523</v>
      </c>
      <c r="H1452" s="3">
        <v>176</v>
      </c>
      <c r="I1452" s="2">
        <v>4046304208342</v>
      </c>
      <c r="J1452" s="21">
        <v>23.1</v>
      </c>
      <c r="L1452" s="63">
        <f t="shared" si="139"/>
        <v>55.45</v>
      </c>
      <c r="M1452" t="s">
        <v>1590</v>
      </c>
      <c r="N1452" t="s">
        <v>1591</v>
      </c>
      <c r="P1452" s="16">
        <f t="shared" si="141"/>
        <v>38.814999999999998</v>
      </c>
      <c r="Q1452" s="5">
        <f t="shared" si="142"/>
        <v>0</v>
      </c>
      <c r="R1452" s="21">
        <f t="shared" si="143"/>
        <v>15.714999999999996</v>
      </c>
      <c r="S1452"/>
    </row>
    <row r="1453" spans="1:19" x14ac:dyDescent="0.25">
      <c r="A1453" t="s">
        <v>4589</v>
      </c>
      <c r="B1453" s="3" t="s">
        <v>2950</v>
      </c>
      <c r="C1453" t="s">
        <v>2951</v>
      </c>
      <c r="D1453" t="str">
        <f t="shared" si="138"/>
        <v>70% Virgin wool (organic),  30% Silk</v>
      </c>
      <c r="E1453" t="str">
        <f t="shared" si="140"/>
        <v>light grey mélange  (91 )</v>
      </c>
      <c r="F1453" s="1">
        <v>91</v>
      </c>
      <c r="G1453" s="1" t="s">
        <v>523</v>
      </c>
      <c r="H1453" s="3">
        <v>92</v>
      </c>
      <c r="I1453" s="2">
        <v>4046304208274</v>
      </c>
      <c r="J1453" s="21">
        <v>13.4</v>
      </c>
      <c r="L1453" s="63">
        <f t="shared" si="139"/>
        <v>32.15</v>
      </c>
      <c r="M1453" t="s">
        <v>1590</v>
      </c>
      <c r="N1453" t="s">
        <v>1591</v>
      </c>
      <c r="P1453" s="16">
        <f t="shared" si="141"/>
        <v>22.504999999999999</v>
      </c>
      <c r="Q1453" s="5">
        <f t="shared" si="142"/>
        <v>0</v>
      </c>
      <c r="R1453" s="21">
        <f t="shared" si="143"/>
        <v>9.1049999999999986</v>
      </c>
      <c r="S1453"/>
    </row>
    <row r="1454" spans="1:19" x14ac:dyDescent="0.25">
      <c r="A1454" t="s">
        <v>4589</v>
      </c>
      <c r="B1454" s="3" t="s">
        <v>2952</v>
      </c>
      <c r="C1454" t="s">
        <v>2953</v>
      </c>
      <c r="D1454" t="str">
        <f t="shared" si="138"/>
        <v>70% Virgin wool (organic),  30% Silk</v>
      </c>
      <c r="E1454" t="str">
        <f t="shared" si="140"/>
        <v>navy-blue  (33 )</v>
      </c>
      <c r="F1454" s="1">
        <v>33</v>
      </c>
      <c r="G1454" s="1" t="s">
        <v>1662</v>
      </c>
      <c r="H1454" s="3">
        <v>104</v>
      </c>
      <c r="I1454" s="2">
        <v>4046304227701</v>
      </c>
      <c r="J1454" s="21">
        <v>15.3</v>
      </c>
      <c r="L1454" s="63">
        <f t="shared" si="139"/>
        <v>36.700000000000003</v>
      </c>
      <c r="M1454" t="s">
        <v>1590</v>
      </c>
      <c r="N1454" t="s">
        <v>1591</v>
      </c>
      <c r="P1454" s="16">
        <f t="shared" si="141"/>
        <v>25.69</v>
      </c>
      <c r="Q1454" s="5">
        <f t="shared" si="142"/>
        <v>0</v>
      </c>
      <c r="R1454" s="21">
        <f t="shared" si="143"/>
        <v>10.39</v>
      </c>
      <c r="S1454"/>
    </row>
    <row r="1455" spans="1:19" x14ac:dyDescent="0.25">
      <c r="A1455" t="s">
        <v>4589</v>
      </c>
      <c r="B1455" s="3" t="s">
        <v>2954</v>
      </c>
      <c r="C1455" t="s">
        <v>2955</v>
      </c>
      <c r="D1455" t="str">
        <f t="shared" si="138"/>
        <v>70% Virgin wool (organic),  30% Silk</v>
      </c>
      <c r="E1455" t="str">
        <f t="shared" si="140"/>
        <v>navy-blue  (33 )</v>
      </c>
      <c r="F1455" s="1">
        <v>33</v>
      </c>
      <c r="G1455" s="1" t="s">
        <v>1662</v>
      </c>
      <c r="H1455" s="3">
        <v>116</v>
      </c>
      <c r="I1455" s="2">
        <v>4046304227718</v>
      </c>
      <c r="J1455" s="21">
        <v>16</v>
      </c>
      <c r="L1455" s="63">
        <f t="shared" si="139"/>
        <v>38.4</v>
      </c>
      <c r="M1455" t="s">
        <v>1590</v>
      </c>
      <c r="N1455" t="s">
        <v>1591</v>
      </c>
      <c r="P1455" s="16">
        <f t="shared" si="141"/>
        <v>26.88</v>
      </c>
      <c r="Q1455" s="5">
        <f t="shared" si="142"/>
        <v>0</v>
      </c>
      <c r="R1455" s="21">
        <f t="shared" si="143"/>
        <v>10.879999999999999</v>
      </c>
      <c r="S1455"/>
    </row>
    <row r="1456" spans="1:19" x14ac:dyDescent="0.25">
      <c r="A1456" t="s">
        <v>4589</v>
      </c>
      <c r="B1456" s="3" t="s">
        <v>2956</v>
      </c>
      <c r="C1456" t="s">
        <v>2957</v>
      </c>
      <c r="D1456" t="str">
        <f t="shared" si="138"/>
        <v>70% Virgin wool (organic),  30% Silk</v>
      </c>
      <c r="E1456" t="str">
        <f t="shared" si="140"/>
        <v>navy-blue  (33 )</v>
      </c>
      <c r="F1456" s="1">
        <v>33</v>
      </c>
      <c r="G1456" s="1" t="s">
        <v>1662</v>
      </c>
      <c r="H1456" s="3">
        <v>128</v>
      </c>
      <c r="I1456" s="2">
        <v>4046304227725</v>
      </c>
      <c r="J1456" s="21">
        <v>17.899999999999999</v>
      </c>
      <c r="L1456" s="63">
        <f t="shared" si="139"/>
        <v>42.95</v>
      </c>
      <c r="M1456" t="s">
        <v>1590</v>
      </c>
      <c r="N1456" t="s">
        <v>1591</v>
      </c>
      <c r="P1456" s="16">
        <f t="shared" si="141"/>
        <v>30.065000000000001</v>
      </c>
      <c r="Q1456" s="5">
        <f t="shared" si="142"/>
        <v>0</v>
      </c>
      <c r="R1456" s="21">
        <f t="shared" si="143"/>
        <v>12.165000000000003</v>
      </c>
      <c r="S1456"/>
    </row>
    <row r="1457" spans="1:19" x14ac:dyDescent="0.25">
      <c r="A1457" t="s">
        <v>4589</v>
      </c>
      <c r="B1457" s="3" t="s">
        <v>2958</v>
      </c>
      <c r="C1457" t="s">
        <v>2959</v>
      </c>
      <c r="D1457" t="str">
        <f t="shared" ref="D1457:D1520" si="144">M1457&amp;", "&amp;" "&amp;N1457&amp;""</f>
        <v>70% Virgin wool (organic),  30% Silk</v>
      </c>
      <c r="E1457" t="str">
        <f t="shared" si="140"/>
        <v>navy-blue  (33 )</v>
      </c>
      <c r="F1457" s="1">
        <v>33</v>
      </c>
      <c r="G1457" s="1" t="s">
        <v>1662</v>
      </c>
      <c r="H1457" s="3">
        <v>140</v>
      </c>
      <c r="I1457" s="2">
        <v>4046304227732</v>
      </c>
      <c r="J1457" s="21">
        <v>18.600000000000001</v>
      </c>
      <c r="L1457" s="63">
        <f t="shared" si="139"/>
        <v>44.65</v>
      </c>
      <c r="M1457" t="s">
        <v>1590</v>
      </c>
      <c r="N1457" t="s">
        <v>1591</v>
      </c>
      <c r="P1457" s="16">
        <f t="shared" si="141"/>
        <v>31.254999999999995</v>
      </c>
      <c r="Q1457" s="5">
        <f t="shared" si="142"/>
        <v>0</v>
      </c>
      <c r="R1457" s="21">
        <f t="shared" si="143"/>
        <v>12.654999999999994</v>
      </c>
      <c r="S1457"/>
    </row>
    <row r="1458" spans="1:19" x14ac:dyDescent="0.25">
      <c r="A1458" t="s">
        <v>4589</v>
      </c>
      <c r="B1458" s="3" t="s">
        <v>2960</v>
      </c>
      <c r="C1458" t="s">
        <v>2961</v>
      </c>
      <c r="D1458" t="str">
        <f t="shared" si="144"/>
        <v>70% Virgin wool (organic),  30% Silk</v>
      </c>
      <c r="E1458" t="str">
        <f t="shared" si="140"/>
        <v>navy-blue  (33 )</v>
      </c>
      <c r="F1458" s="1">
        <v>33</v>
      </c>
      <c r="G1458" s="1" t="s">
        <v>1662</v>
      </c>
      <c r="H1458" s="3">
        <v>152</v>
      </c>
      <c r="I1458" s="2">
        <v>4046304227749</v>
      </c>
      <c r="J1458" s="21">
        <v>20.5</v>
      </c>
      <c r="L1458" s="63">
        <f t="shared" si="139"/>
        <v>49.2</v>
      </c>
      <c r="M1458" t="s">
        <v>1590</v>
      </c>
      <c r="N1458" t="s">
        <v>1591</v>
      </c>
      <c r="P1458" s="16">
        <f t="shared" si="141"/>
        <v>34.44</v>
      </c>
      <c r="Q1458" s="5">
        <f t="shared" si="142"/>
        <v>0</v>
      </c>
      <c r="R1458" s="21">
        <f t="shared" si="143"/>
        <v>13.939999999999998</v>
      </c>
      <c r="S1458"/>
    </row>
    <row r="1459" spans="1:19" x14ac:dyDescent="0.25">
      <c r="A1459" t="s">
        <v>4589</v>
      </c>
      <c r="B1459" s="3" t="s">
        <v>2962</v>
      </c>
      <c r="C1459" t="s">
        <v>2963</v>
      </c>
      <c r="D1459" t="str">
        <f t="shared" si="144"/>
        <v>70% Virgin wool (organic),  30% Silk</v>
      </c>
      <c r="E1459" t="str">
        <f t="shared" si="140"/>
        <v>navy-blue  (33 )</v>
      </c>
      <c r="F1459" s="1">
        <v>33</v>
      </c>
      <c r="G1459" s="1" t="s">
        <v>1662</v>
      </c>
      <c r="H1459" s="3">
        <v>164</v>
      </c>
      <c r="I1459" s="2">
        <v>4046304227756</v>
      </c>
      <c r="J1459" s="21">
        <v>21.2</v>
      </c>
      <c r="L1459" s="63">
        <f t="shared" si="139"/>
        <v>50.9</v>
      </c>
      <c r="M1459" t="s">
        <v>1590</v>
      </c>
      <c r="N1459" t="s">
        <v>1591</v>
      </c>
      <c r="P1459" s="16">
        <f t="shared" si="141"/>
        <v>35.629999999999995</v>
      </c>
      <c r="Q1459" s="5">
        <f t="shared" si="142"/>
        <v>0</v>
      </c>
      <c r="R1459" s="21">
        <f t="shared" si="143"/>
        <v>14.429999999999996</v>
      </c>
      <c r="S1459"/>
    </row>
    <row r="1460" spans="1:19" x14ac:dyDescent="0.25">
      <c r="A1460" t="s">
        <v>4589</v>
      </c>
      <c r="B1460" s="3" t="s">
        <v>2964</v>
      </c>
      <c r="C1460" t="s">
        <v>2965</v>
      </c>
      <c r="D1460" t="str">
        <f t="shared" si="144"/>
        <v>70% Virgin wool (organic),  30% Silk</v>
      </c>
      <c r="E1460" t="str">
        <f t="shared" si="140"/>
        <v>navy-blue  (33 )</v>
      </c>
      <c r="F1460" s="1">
        <v>33</v>
      </c>
      <c r="G1460" s="1" t="s">
        <v>1662</v>
      </c>
      <c r="H1460" s="3">
        <v>176</v>
      </c>
      <c r="I1460" s="2">
        <v>4046304227763</v>
      </c>
      <c r="J1460" s="21">
        <v>23.1</v>
      </c>
      <c r="L1460" s="63">
        <f t="shared" si="139"/>
        <v>55.45</v>
      </c>
      <c r="M1460" t="s">
        <v>1590</v>
      </c>
      <c r="N1460" t="s">
        <v>1591</v>
      </c>
      <c r="P1460" s="16">
        <f t="shared" si="141"/>
        <v>38.814999999999998</v>
      </c>
      <c r="Q1460" s="5">
        <f t="shared" si="142"/>
        <v>0</v>
      </c>
      <c r="R1460" s="21">
        <f t="shared" si="143"/>
        <v>15.714999999999996</v>
      </c>
      <c r="S1460"/>
    </row>
    <row r="1461" spans="1:19" x14ac:dyDescent="0.25">
      <c r="A1461" t="s">
        <v>4589</v>
      </c>
      <c r="B1461" s="3" t="s">
        <v>2966</v>
      </c>
      <c r="C1461" t="s">
        <v>2967</v>
      </c>
      <c r="D1461" t="str">
        <f t="shared" si="144"/>
        <v>70% Virgin wool (organic),  30% Silk</v>
      </c>
      <c r="E1461" t="str">
        <f t="shared" si="140"/>
        <v>navy-blue  (33 )</v>
      </c>
      <c r="F1461" s="1">
        <v>33</v>
      </c>
      <c r="G1461" s="1" t="s">
        <v>1662</v>
      </c>
      <c r="H1461" s="3">
        <v>92</v>
      </c>
      <c r="I1461" s="2">
        <v>4046304227695</v>
      </c>
      <c r="J1461" s="21">
        <v>13.4</v>
      </c>
      <c r="L1461" s="63">
        <f t="shared" si="139"/>
        <v>32.15</v>
      </c>
      <c r="M1461" t="s">
        <v>1590</v>
      </c>
      <c r="N1461" t="s">
        <v>1591</v>
      </c>
      <c r="P1461" s="16">
        <f t="shared" si="141"/>
        <v>22.504999999999999</v>
      </c>
      <c r="Q1461" s="5">
        <f t="shared" si="142"/>
        <v>0</v>
      </c>
      <c r="R1461" s="21">
        <f t="shared" si="143"/>
        <v>9.1049999999999986</v>
      </c>
      <c r="S1461"/>
    </row>
    <row r="1462" spans="1:19" x14ac:dyDescent="0.25">
      <c r="A1462" t="s">
        <v>4589</v>
      </c>
      <c r="B1462" s="3" t="s">
        <v>2968</v>
      </c>
      <c r="C1462" t="s">
        <v>2969</v>
      </c>
      <c r="D1462" t="str">
        <f t="shared" si="144"/>
        <v>70% Virgin wool (organic),  30% Silk</v>
      </c>
      <c r="E1462" t="str">
        <f t="shared" si="140"/>
        <v>olive  (43E )</v>
      </c>
      <c r="F1462" s="1" t="s">
        <v>1758</v>
      </c>
      <c r="G1462" s="1" t="s">
        <v>1759</v>
      </c>
      <c r="H1462" s="3">
        <v>104</v>
      </c>
      <c r="I1462" s="2">
        <v>4046304260944</v>
      </c>
      <c r="J1462" s="21">
        <v>15.3</v>
      </c>
      <c r="L1462" s="63">
        <f t="shared" si="139"/>
        <v>36.700000000000003</v>
      </c>
      <c r="M1462" t="s">
        <v>1590</v>
      </c>
      <c r="N1462" t="s">
        <v>1591</v>
      </c>
      <c r="P1462" s="16">
        <f t="shared" si="141"/>
        <v>25.69</v>
      </c>
      <c r="Q1462" s="5">
        <f t="shared" si="142"/>
        <v>0</v>
      </c>
      <c r="R1462" s="21">
        <f t="shared" si="143"/>
        <v>10.39</v>
      </c>
      <c r="S1462"/>
    </row>
    <row r="1463" spans="1:19" x14ac:dyDescent="0.25">
      <c r="A1463" t="s">
        <v>4589</v>
      </c>
      <c r="B1463" s="3" t="s">
        <v>2970</v>
      </c>
      <c r="C1463" t="s">
        <v>2971</v>
      </c>
      <c r="D1463" t="str">
        <f t="shared" si="144"/>
        <v>70% Virgin wool (organic),  30% Silk</v>
      </c>
      <c r="E1463" t="str">
        <f t="shared" si="140"/>
        <v>olive  (43E )</v>
      </c>
      <c r="F1463" s="1" t="s">
        <v>1758</v>
      </c>
      <c r="G1463" s="1" t="s">
        <v>1759</v>
      </c>
      <c r="H1463" s="3">
        <v>116</v>
      </c>
      <c r="I1463" s="2">
        <v>4046304260951</v>
      </c>
      <c r="J1463" s="21">
        <v>16</v>
      </c>
      <c r="L1463" s="63">
        <f t="shared" si="139"/>
        <v>38.4</v>
      </c>
      <c r="M1463" t="s">
        <v>1590</v>
      </c>
      <c r="N1463" t="s">
        <v>1591</v>
      </c>
      <c r="P1463" s="16">
        <f t="shared" si="141"/>
        <v>26.88</v>
      </c>
      <c r="Q1463" s="5">
        <f t="shared" si="142"/>
        <v>0</v>
      </c>
      <c r="R1463" s="21">
        <f t="shared" si="143"/>
        <v>10.879999999999999</v>
      </c>
      <c r="S1463"/>
    </row>
    <row r="1464" spans="1:19" x14ac:dyDescent="0.25">
      <c r="A1464" t="s">
        <v>4589</v>
      </c>
      <c r="B1464" s="3" t="s">
        <v>2972</v>
      </c>
      <c r="C1464" t="s">
        <v>2973</v>
      </c>
      <c r="D1464" t="str">
        <f t="shared" si="144"/>
        <v>70% Virgin wool (organic),  30% Silk</v>
      </c>
      <c r="E1464" t="str">
        <f t="shared" si="140"/>
        <v>olive  (43E )</v>
      </c>
      <c r="F1464" s="1" t="s">
        <v>1758</v>
      </c>
      <c r="G1464" s="1" t="s">
        <v>1759</v>
      </c>
      <c r="H1464" s="3">
        <v>128</v>
      </c>
      <c r="I1464" s="2">
        <v>4046304260968</v>
      </c>
      <c r="J1464" s="21">
        <v>17.899999999999999</v>
      </c>
      <c r="L1464" s="63">
        <f t="shared" si="139"/>
        <v>42.95</v>
      </c>
      <c r="M1464" t="s">
        <v>1590</v>
      </c>
      <c r="N1464" t="s">
        <v>1591</v>
      </c>
      <c r="P1464" s="16">
        <f t="shared" si="141"/>
        <v>30.065000000000001</v>
      </c>
      <c r="Q1464" s="5">
        <f t="shared" si="142"/>
        <v>0</v>
      </c>
      <c r="R1464" s="21">
        <f t="shared" si="143"/>
        <v>12.165000000000003</v>
      </c>
      <c r="S1464"/>
    </row>
    <row r="1465" spans="1:19" x14ac:dyDescent="0.25">
      <c r="A1465" t="s">
        <v>4589</v>
      </c>
      <c r="B1465" s="3" t="s">
        <v>2974</v>
      </c>
      <c r="C1465" t="s">
        <v>2975</v>
      </c>
      <c r="D1465" t="str">
        <f t="shared" si="144"/>
        <v>70% Virgin wool (organic),  30% Silk</v>
      </c>
      <c r="E1465" t="str">
        <f t="shared" si="140"/>
        <v>olive  (43E )</v>
      </c>
      <c r="F1465" s="1" t="s">
        <v>1758</v>
      </c>
      <c r="G1465" s="1" t="s">
        <v>1759</v>
      </c>
      <c r="H1465" s="3">
        <v>140</v>
      </c>
      <c r="I1465" s="2">
        <v>4046304260975</v>
      </c>
      <c r="J1465" s="21">
        <v>18.600000000000001</v>
      </c>
      <c r="L1465" s="63">
        <f t="shared" si="139"/>
        <v>44.65</v>
      </c>
      <c r="M1465" t="s">
        <v>1590</v>
      </c>
      <c r="N1465" t="s">
        <v>1591</v>
      </c>
      <c r="P1465" s="16">
        <f t="shared" si="141"/>
        <v>31.254999999999995</v>
      </c>
      <c r="Q1465" s="5">
        <f t="shared" si="142"/>
        <v>0</v>
      </c>
      <c r="R1465" s="21">
        <f t="shared" si="143"/>
        <v>12.654999999999994</v>
      </c>
      <c r="S1465"/>
    </row>
    <row r="1466" spans="1:19" x14ac:dyDescent="0.25">
      <c r="A1466" t="s">
        <v>4589</v>
      </c>
      <c r="B1466" s="3" t="s">
        <v>2976</v>
      </c>
      <c r="C1466" t="s">
        <v>2977</v>
      </c>
      <c r="D1466" t="str">
        <f t="shared" si="144"/>
        <v>70% Virgin wool (organic),  30% Silk</v>
      </c>
      <c r="E1466" t="str">
        <f t="shared" si="140"/>
        <v>olive  (43E )</v>
      </c>
      <c r="F1466" s="1" t="s">
        <v>1758</v>
      </c>
      <c r="G1466" s="1" t="s">
        <v>1759</v>
      </c>
      <c r="H1466" s="3">
        <v>152</v>
      </c>
      <c r="I1466" s="2">
        <v>4046304260982</v>
      </c>
      <c r="J1466" s="21">
        <v>20.5</v>
      </c>
      <c r="L1466" s="63">
        <f t="shared" si="139"/>
        <v>49.2</v>
      </c>
      <c r="M1466" t="s">
        <v>1590</v>
      </c>
      <c r="N1466" t="s">
        <v>1591</v>
      </c>
      <c r="P1466" s="16">
        <f t="shared" si="141"/>
        <v>34.44</v>
      </c>
      <c r="Q1466" s="5">
        <f t="shared" si="142"/>
        <v>0</v>
      </c>
      <c r="R1466" s="21">
        <f t="shared" si="143"/>
        <v>13.939999999999998</v>
      </c>
      <c r="S1466"/>
    </row>
    <row r="1467" spans="1:19" x14ac:dyDescent="0.25">
      <c r="A1467" t="s">
        <v>4589</v>
      </c>
      <c r="B1467" s="3" t="s">
        <v>2978</v>
      </c>
      <c r="C1467" t="s">
        <v>2979</v>
      </c>
      <c r="D1467" t="str">
        <f t="shared" si="144"/>
        <v>70% Virgin wool (organic),  30% Silk</v>
      </c>
      <c r="E1467" t="str">
        <f t="shared" si="140"/>
        <v>olive  (43E )</v>
      </c>
      <c r="F1467" s="1" t="s">
        <v>1758</v>
      </c>
      <c r="G1467" s="1" t="s">
        <v>1759</v>
      </c>
      <c r="H1467" s="3">
        <v>164</v>
      </c>
      <c r="I1467" s="2">
        <v>4046304260999</v>
      </c>
      <c r="J1467" s="21">
        <v>21.2</v>
      </c>
      <c r="L1467" s="63">
        <f t="shared" si="139"/>
        <v>50.9</v>
      </c>
      <c r="M1467" t="s">
        <v>1590</v>
      </c>
      <c r="N1467" t="s">
        <v>1591</v>
      </c>
      <c r="P1467" s="16">
        <f t="shared" si="141"/>
        <v>35.629999999999995</v>
      </c>
      <c r="Q1467" s="5">
        <f t="shared" si="142"/>
        <v>0</v>
      </c>
      <c r="R1467" s="21">
        <f t="shared" si="143"/>
        <v>14.429999999999996</v>
      </c>
      <c r="S1467"/>
    </row>
    <row r="1468" spans="1:19" x14ac:dyDescent="0.25">
      <c r="A1468" t="s">
        <v>4589</v>
      </c>
      <c r="B1468" s="3" t="s">
        <v>2980</v>
      </c>
      <c r="C1468" t="s">
        <v>2981</v>
      </c>
      <c r="D1468" t="str">
        <f t="shared" si="144"/>
        <v>70% Virgin wool (organic),  30% Silk</v>
      </c>
      <c r="E1468" t="str">
        <f t="shared" si="140"/>
        <v>olive  (43E )</v>
      </c>
      <c r="F1468" s="1" t="s">
        <v>1758</v>
      </c>
      <c r="G1468" s="1" t="s">
        <v>1759</v>
      </c>
      <c r="H1468" s="3">
        <v>176</v>
      </c>
      <c r="I1468" s="2">
        <v>4046304261002</v>
      </c>
      <c r="J1468" s="21">
        <v>23.1</v>
      </c>
      <c r="L1468" s="63">
        <f t="shared" si="139"/>
        <v>55.45</v>
      </c>
      <c r="M1468" t="s">
        <v>1590</v>
      </c>
      <c r="N1468" t="s">
        <v>1591</v>
      </c>
      <c r="P1468" s="16">
        <f t="shared" si="141"/>
        <v>38.814999999999998</v>
      </c>
      <c r="Q1468" s="5">
        <f t="shared" si="142"/>
        <v>0</v>
      </c>
      <c r="R1468" s="21">
        <f t="shared" si="143"/>
        <v>15.714999999999996</v>
      </c>
      <c r="S1468"/>
    </row>
    <row r="1469" spans="1:19" x14ac:dyDescent="0.25">
      <c r="A1469" t="s">
        <v>4589</v>
      </c>
      <c r="B1469" s="3" t="s">
        <v>2982</v>
      </c>
      <c r="C1469" t="s">
        <v>2983</v>
      </c>
      <c r="D1469" t="str">
        <f t="shared" si="144"/>
        <v>70% Virgin wool (organic),  30% Silk</v>
      </c>
      <c r="E1469" t="str">
        <f t="shared" si="140"/>
        <v>olive  (43E )</v>
      </c>
      <c r="F1469" s="1" t="s">
        <v>1758</v>
      </c>
      <c r="G1469" s="1" t="s">
        <v>1759</v>
      </c>
      <c r="H1469" s="3">
        <v>92</v>
      </c>
      <c r="I1469" s="2">
        <v>4046304260937</v>
      </c>
      <c r="J1469" s="21">
        <v>13.4</v>
      </c>
      <c r="L1469" s="63">
        <f t="shared" si="139"/>
        <v>32.15</v>
      </c>
      <c r="M1469" t="s">
        <v>1590</v>
      </c>
      <c r="N1469" t="s">
        <v>1591</v>
      </c>
      <c r="P1469" s="16">
        <f t="shared" si="141"/>
        <v>22.504999999999999</v>
      </c>
      <c r="Q1469" s="5">
        <f t="shared" si="142"/>
        <v>0</v>
      </c>
      <c r="R1469" s="21">
        <f t="shared" si="143"/>
        <v>9.1049999999999986</v>
      </c>
      <c r="S1469"/>
    </row>
    <row r="1470" spans="1:19" x14ac:dyDescent="0.25">
      <c r="A1470" t="s">
        <v>4589</v>
      </c>
      <c r="B1470" s="3" t="s">
        <v>2984</v>
      </c>
      <c r="C1470" t="s">
        <v>2985</v>
      </c>
      <c r="D1470" t="str">
        <f t="shared" si="144"/>
        <v>70% Virgin wool (organic),  30% Silk</v>
      </c>
      <c r="E1470" t="str">
        <f t="shared" si="140"/>
        <v>copper  (52E )</v>
      </c>
      <c r="F1470" s="1" t="s">
        <v>1768</v>
      </c>
      <c r="G1470" s="1" t="s">
        <v>1769</v>
      </c>
      <c r="H1470" s="3">
        <v>104</v>
      </c>
      <c r="I1470" s="2">
        <v>4046304261026</v>
      </c>
      <c r="J1470" s="21">
        <v>15.3</v>
      </c>
      <c r="L1470" s="63">
        <f t="shared" si="139"/>
        <v>36.700000000000003</v>
      </c>
      <c r="M1470" t="s">
        <v>1590</v>
      </c>
      <c r="N1470" t="s">
        <v>1591</v>
      </c>
      <c r="P1470" s="16">
        <f t="shared" si="141"/>
        <v>25.69</v>
      </c>
      <c r="Q1470" s="5">
        <f t="shared" si="142"/>
        <v>0</v>
      </c>
      <c r="R1470" s="21">
        <f t="shared" si="143"/>
        <v>10.39</v>
      </c>
      <c r="S1470"/>
    </row>
    <row r="1471" spans="1:19" x14ac:dyDescent="0.25">
      <c r="A1471" t="s">
        <v>4589</v>
      </c>
      <c r="B1471" s="3" t="s">
        <v>2986</v>
      </c>
      <c r="C1471" t="s">
        <v>2987</v>
      </c>
      <c r="D1471" t="str">
        <f t="shared" si="144"/>
        <v>70% Virgin wool (organic),  30% Silk</v>
      </c>
      <c r="E1471" t="str">
        <f t="shared" si="140"/>
        <v>copper  (52E )</v>
      </c>
      <c r="F1471" s="1" t="s">
        <v>1768</v>
      </c>
      <c r="G1471" s="1" t="s">
        <v>1769</v>
      </c>
      <c r="H1471" s="3">
        <v>116</v>
      </c>
      <c r="I1471" s="2">
        <v>4046304261033</v>
      </c>
      <c r="J1471" s="21">
        <v>16</v>
      </c>
      <c r="L1471" s="63">
        <f t="shared" si="139"/>
        <v>38.4</v>
      </c>
      <c r="M1471" t="s">
        <v>1590</v>
      </c>
      <c r="N1471" t="s">
        <v>1591</v>
      </c>
      <c r="P1471" s="16">
        <f t="shared" si="141"/>
        <v>26.88</v>
      </c>
      <c r="Q1471" s="5">
        <f t="shared" si="142"/>
        <v>0</v>
      </c>
      <c r="R1471" s="21">
        <f t="shared" si="143"/>
        <v>10.879999999999999</v>
      </c>
      <c r="S1471"/>
    </row>
    <row r="1472" spans="1:19" x14ac:dyDescent="0.25">
      <c r="A1472" t="s">
        <v>4589</v>
      </c>
      <c r="B1472" s="3" t="s">
        <v>2988</v>
      </c>
      <c r="C1472" t="s">
        <v>2989</v>
      </c>
      <c r="D1472" t="str">
        <f t="shared" si="144"/>
        <v>70% Virgin wool (organic),  30% Silk</v>
      </c>
      <c r="E1472" t="str">
        <f t="shared" si="140"/>
        <v>copper  (52E )</v>
      </c>
      <c r="F1472" s="1" t="s">
        <v>1768</v>
      </c>
      <c r="G1472" s="1" t="s">
        <v>1769</v>
      </c>
      <c r="H1472" s="3">
        <v>128</v>
      </c>
      <c r="I1472" s="2">
        <v>4046304261040</v>
      </c>
      <c r="J1472" s="21">
        <v>17.899999999999999</v>
      </c>
      <c r="L1472" s="63">
        <f t="shared" si="139"/>
        <v>42.95</v>
      </c>
      <c r="M1472" t="s">
        <v>1590</v>
      </c>
      <c r="N1472" t="s">
        <v>1591</v>
      </c>
      <c r="P1472" s="16">
        <f t="shared" si="141"/>
        <v>30.065000000000001</v>
      </c>
      <c r="Q1472" s="5">
        <f t="shared" si="142"/>
        <v>0</v>
      </c>
      <c r="R1472" s="21">
        <f t="shared" si="143"/>
        <v>12.165000000000003</v>
      </c>
      <c r="S1472"/>
    </row>
    <row r="1473" spans="1:19" x14ac:dyDescent="0.25">
      <c r="A1473" t="s">
        <v>4589</v>
      </c>
      <c r="B1473" s="3" t="s">
        <v>2990</v>
      </c>
      <c r="C1473" t="s">
        <v>2991</v>
      </c>
      <c r="D1473" t="str">
        <f t="shared" si="144"/>
        <v>70% Virgin wool (organic),  30% Silk</v>
      </c>
      <c r="E1473" t="str">
        <f t="shared" si="140"/>
        <v>copper  (52E )</v>
      </c>
      <c r="F1473" s="1" t="s">
        <v>1768</v>
      </c>
      <c r="G1473" s="1" t="s">
        <v>1769</v>
      </c>
      <c r="H1473" s="3">
        <v>140</v>
      </c>
      <c r="I1473" s="2">
        <v>4046304261057</v>
      </c>
      <c r="J1473" s="21">
        <v>18.600000000000001</v>
      </c>
      <c r="L1473" s="63">
        <f t="shared" si="139"/>
        <v>44.65</v>
      </c>
      <c r="M1473" t="s">
        <v>1590</v>
      </c>
      <c r="N1473" t="s">
        <v>1591</v>
      </c>
      <c r="P1473" s="16">
        <f t="shared" si="141"/>
        <v>31.254999999999995</v>
      </c>
      <c r="Q1473" s="5">
        <f t="shared" si="142"/>
        <v>0</v>
      </c>
      <c r="R1473" s="21">
        <f t="shared" si="143"/>
        <v>12.654999999999994</v>
      </c>
      <c r="S1473"/>
    </row>
    <row r="1474" spans="1:19" x14ac:dyDescent="0.25">
      <c r="A1474" t="s">
        <v>4589</v>
      </c>
      <c r="B1474" s="3" t="s">
        <v>2992</v>
      </c>
      <c r="C1474" t="s">
        <v>2993</v>
      </c>
      <c r="D1474" t="str">
        <f t="shared" si="144"/>
        <v>70% Virgin wool (organic),  30% Silk</v>
      </c>
      <c r="E1474" t="str">
        <f t="shared" si="140"/>
        <v>copper  (52E )</v>
      </c>
      <c r="F1474" s="1" t="s">
        <v>1768</v>
      </c>
      <c r="G1474" s="1" t="s">
        <v>1769</v>
      </c>
      <c r="H1474" s="3">
        <v>152</v>
      </c>
      <c r="I1474" s="2">
        <v>4046304261064</v>
      </c>
      <c r="J1474" s="21">
        <v>20.5</v>
      </c>
      <c r="L1474" s="63">
        <f t="shared" si="139"/>
        <v>49.2</v>
      </c>
      <c r="M1474" t="s">
        <v>1590</v>
      </c>
      <c r="N1474" t="s">
        <v>1591</v>
      </c>
      <c r="P1474" s="16">
        <f t="shared" si="141"/>
        <v>34.44</v>
      </c>
      <c r="Q1474" s="5">
        <f t="shared" si="142"/>
        <v>0</v>
      </c>
      <c r="R1474" s="21">
        <f t="shared" si="143"/>
        <v>13.939999999999998</v>
      </c>
      <c r="S1474"/>
    </row>
    <row r="1475" spans="1:19" x14ac:dyDescent="0.25">
      <c r="A1475" t="s">
        <v>4589</v>
      </c>
      <c r="B1475" s="3" t="s">
        <v>2994</v>
      </c>
      <c r="C1475" t="s">
        <v>2995</v>
      </c>
      <c r="D1475" t="str">
        <f t="shared" si="144"/>
        <v>70% Virgin wool (organic),  30% Silk</v>
      </c>
      <c r="E1475" t="str">
        <f t="shared" si="140"/>
        <v>copper  (52E )</v>
      </c>
      <c r="F1475" s="1" t="s">
        <v>1768</v>
      </c>
      <c r="G1475" s="1" t="s">
        <v>1769</v>
      </c>
      <c r="H1475" s="3">
        <v>164</v>
      </c>
      <c r="I1475" s="2">
        <v>4046304261071</v>
      </c>
      <c r="J1475" s="21">
        <v>21.2</v>
      </c>
      <c r="L1475" s="63">
        <f t="shared" si="139"/>
        <v>50.9</v>
      </c>
      <c r="M1475" t="s">
        <v>1590</v>
      </c>
      <c r="N1475" t="s">
        <v>1591</v>
      </c>
      <c r="P1475" s="16">
        <f t="shared" si="141"/>
        <v>35.629999999999995</v>
      </c>
      <c r="Q1475" s="5">
        <f t="shared" si="142"/>
        <v>0</v>
      </c>
      <c r="R1475" s="21">
        <f t="shared" si="143"/>
        <v>14.429999999999996</v>
      </c>
      <c r="S1475"/>
    </row>
    <row r="1476" spans="1:19" x14ac:dyDescent="0.25">
      <c r="A1476" t="s">
        <v>4589</v>
      </c>
      <c r="B1476" s="3" t="s">
        <v>2996</v>
      </c>
      <c r="C1476" t="s">
        <v>2997</v>
      </c>
      <c r="D1476" t="str">
        <f t="shared" si="144"/>
        <v>70% Virgin wool (organic),  30% Silk</v>
      </c>
      <c r="E1476" t="str">
        <f t="shared" si="140"/>
        <v>copper  (52E )</v>
      </c>
      <c r="F1476" s="1" t="s">
        <v>1768</v>
      </c>
      <c r="G1476" s="1" t="s">
        <v>1769</v>
      </c>
      <c r="H1476" s="3">
        <v>176</v>
      </c>
      <c r="I1476" s="2">
        <v>4046304261088</v>
      </c>
      <c r="J1476" s="21">
        <v>23.1</v>
      </c>
      <c r="L1476" s="63">
        <f t="shared" si="139"/>
        <v>55.45</v>
      </c>
      <c r="M1476" t="s">
        <v>1590</v>
      </c>
      <c r="N1476" t="s">
        <v>1591</v>
      </c>
      <c r="P1476" s="16">
        <f t="shared" si="141"/>
        <v>38.814999999999998</v>
      </c>
      <c r="Q1476" s="5">
        <f t="shared" si="142"/>
        <v>0</v>
      </c>
      <c r="R1476" s="21">
        <f t="shared" si="143"/>
        <v>15.714999999999996</v>
      </c>
      <c r="S1476"/>
    </row>
    <row r="1477" spans="1:19" x14ac:dyDescent="0.25">
      <c r="A1477" t="s">
        <v>4589</v>
      </c>
      <c r="B1477" s="3" t="s">
        <v>2998</v>
      </c>
      <c r="C1477" t="s">
        <v>2999</v>
      </c>
      <c r="D1477" t="str">
        <f t="shared" si="144"/>
        <v>70% Virgin wool (organic),  30% Silk</v>
      </c>
      <c r="E1477" t="str">
        <f t="shared" si="140"/>
        <v>copper  (52E )</v>
      </c>
      <c r="F1477" s="1" t="s">
        <v>1768</v>
      </c>
      <c r="G1477" s="1" t="s">
        <v>1769</v>
      </c>
      <c r="H1477" s="3">
        <v>92</v>
      </c>
      <c r="I1477" s="2">
        <v>4046304261019</v>
      </c>
      <c r="J1477" s="21">
        <v>13.4</v>
      </c>
      <c r="L1477" s="63">
        <f t="shared" ref="L1477:L1540" si="145">ROUND((J1477*2.4)/50,3)*50</f>
        <v>32.15</v>
      </c>
      <c r="M1477" t="s">
        <v>1590</v>
      </c>
      <c r="N1477" t="s">
        <v>1591</v>
      </c>
      <c r="P1477" s="16">
        <f t="shared" si="141"/>
        <v>22.504999999999999</v>
      </c>
      <c r="Q1477" s="5">
        <f t="shared" si="142"/>
        <v>0</v>
      </c>
      <c r="R1477" s="21">
        <f t="shared" si="143"/>
        <v>9.1049999999999986</v>
      </c>
      <c r="S1477"/>
    </row>
    <row r="1478" spans="1:19" x14ac:dyDescent="0.25">
      <c r="A1478" t="s">
        <v>4589</v>
      </c>
      <c r="B1478" s="3" t="s">
        <v>3000</v>
      </c>
      <c r="C1478" t="s">
        <v>3001</v>
      </c>
      <c r="D1478" t="str">
        <f t="shared" si="144"/>
        <v>70% Virgin wool (organic),  30% Silk</v>
      </c>
      <c r="E1478" t="str">
        <f t="shared" ref="E1478:E1541" si="146">G1478&amp;" "&amp;" (" &amp;F1478&amp;" )"</f>
        <v>walnut  (75 )</v>
      </c>
      <c r="F1478" s="1">
        <v>75</v>
      </c>
      <c r="G1478" s="1" t="s">
        <v>1709</v>
      </c>
      <c r="H1478" s="3">
        <v>104</v>
      </c>
      <c r="I1478" s="2">
        <v>4046304161739</v>
      </c>
      <c r="J1478" s="21">
        <v>15.3</v>
      </c>
      <c r="L1478" s="63">
        <f t="shared" si="145"/>
        <v>36.700000000000003</v>
      </c>
      <c r="M1478" t="s">
        <v>1590</v>
      </c>
      <c r="N1478" t="s">
        <v>1591</v>
      </c>
      <c r="P1478" s="16">
        <f t="shared" ref="P1478:P1541" si="147">L1478*(1-$P$4)</f>
        <v>25.69</v>
      </c>
      <c r="Q1478" s="5">
        <f t="shared" ref="Q1478:Q1541" si="148">K1478*P1478</f>
        <v>0</v>
      </c>
      <c r="R1478" s="21">
        <f t="shared" ref="R1478:R1541" si="149">P1478-J1478</f>
        <v>10.39</v>
      </c>
      <c r="S1478"/>
    </row>
    <row r="1479" spans="1:19" x14ac:dyDescent="0.25">
      <c r="A1479" t="s">
        <v>4589</v>
      </c>
      <c r="B1479" s="3" t="s">
        <v>3002</v>
      </c>
      <c r="C1479" t="s">
        <v>3003</v>
      </c>
      <c r="D1479" t="str">
        <f t="shared" si="144"/>
        <v>70% Virgin wool (organic),  30% Silk</v>
      </c>
      <c r="E1479" t="str">
        <f t="shared" si="146"/>
        <v>walnut  (75 )</v>
      </c>
      <c r="F1479" s="1">
        <v>75</v>
      </c>
      <c r="G1479" s="1" t="s">
        <v>1709</v>
      </c>
      <c r="H1479" s="3">
        <v>116</v>
      </c>
      <c r="I1479" s="2">
        <v>4046304161746</v>
      </c>
      <c r="J1479" s="21">
        <v>16</v>
      </c>
      <c r="L1479" s="63">
        <f t="shared" si="145"/>
        <v>38.4</v>
      </c>
      <c r="M1479" t="s">
        <v>1590</v>
      </c>
      <c r="N1479" t="s">
        <v>1591</v>
      </c>
      <c r="P1479" s="16">
        <f t="shared" si="147"/>
        <v>26.88</v>
      </c>
      <c r="Q1479" s="5">
        <f t="shared" si="148"/>
        <v>0</v>
      </c>
      <c r="R1479" s="21">
        <f t="shared" si="149"/>
        <v>10.879999999999999</v>
      </c>
      <c r="S1479"/>
    </row>
    <row r="1480" spans="1:19" x14ac:dyDescent="0.25">
      <c r="A1480" t="s">
        <v>4589</v>
      </c>
      <c r="B1480" s="3" t="s">
        <v>3004</v>
      </c>
      <c r="C1480" t="s">
        <v>3005</v>
      </c>
      <c r="D1480" t="str">
        <f t="shared" si="144"/>
        <v>70% Virgin wool (organic),  30% Silk</v>
      </c>
      <c r="E1480" t="str">
        <f t="shared" si="146"/>
        <v>walnut  (75 )</v>
      </c>
      <c r="F1480" s="1">
        <v>75</v>
      </c>
      <c r="G1480" s="1" t="s">
        <v>1709</v>
      </c>
      <c r="H1480" s="3">
        <v>128</v>
      </c>
      <c r="I1480" s="2">
        <v>4046304161753</v>
      </c>
      <c r="J1480" s="21">
        <v>17.899999999999999</v>
      </c>
      <c r="L1480" s="63">
        <f t="shared" si="145"/>
        <v>42.95</v>
      </c>
      <c r="M1480" t="s">
        <v>1590</v>
      </c>
      <c r="N1480" t="s">
        <v>1591</v>
      </c>
      <c r="P1480" s="16">
        <f t="shared" si="147"/>
        <v>30.065000000000001</v>
      </c>
      <c r="Q1480" s="5">
        <f t="shared" si="148"/>
        <v>0</v>
      </c>
      <c r="R1480" s="21">
        <f t="shared" si="149"/>
        <v>12.165000000000003</v>
      </c>
      <c r="S1480"/>
    </row>
    <row r="1481" spans="1:19" x14ac:dyDescent="0.25">
      <c r="A1481" t="s">
        <v>4589</v>
      </c>
      <c r="B1481" s="3" t="s">
        <v>3006</v>
      </c>
      <c r="C1481" t="s">
        <v>3007</v>
      </c>
      <c r="D1481" t="str">
        <f t="shared" si="144"/>
        <v>70% Virgin wool (organic),  30% Silk</v>
      </c>
      <c r="E1481" t="str">
        <f t="shared" si="146"/>
        <v>walnut  (75 )</v>
      </c>
      <c r="F1481" s="1">
        <v>75</v>
      </c>
      <c r="G1481" s="1" t="s">
        <v>1709</v>
      </c>
      <c r="H1481" s="3">
        <v>140</v>
      </c>
      <c r="I1481" s="2">
        <v>4046304161760</v>
      </c>
      <c r="J1481" s="21">
        <v>18.600000000000001</v>
      </c>
      <c r="L1481" s="63">
        <f t="shared" si="145"/>
        <v>44.65</v>
      </c>
      <c r="M1481" t="s">
        <v>1590</v>
      </c>
      <c r="N1481" t="s">
        <v>1591</v>
      </c>
      <c r="P1481" s="16">
        <f t="shared" si="147"/>
        <v>31.254999999999995</v>
      </c>
      <c r="Q1481" s="5">
        <f t="shared" si="148"/>
        <v>0</v>
      </c>
      <c r="R1481" s="21">
        <f t="shared" si="149"/>
        <v>12.654999999999994</v>
      </c>
      <c r="S1481"/>
    </row>
    <row r="1482" spans="1:19" x14ac:dyDescent="0.25">
      <c r="A1482" t="s">
        <v>4589</v>
      </c>
      <c r="B1482" s="3" t="s">
        <v>3008</v>
      </c>
      <c r="C1482" t="s">
        <v>3009</v>
      </c>
      <c r="D1482" t="str">
        <f t="shared" si="144"/>
        <v>70% Virgin wool (organic),  30% Silk</v>
      </c>
      <c r="E1482" t="str">
        <f t="shared" si="146"/>
        <v>walnut  (75 )</v>
      </c>
      <c r="F1482" s="1">
        <v>75</v>
      </c>
      <c r="G1482" s="1" t="s">
        <v>1709</v>
      </c>
      <c r="H1482" s="3">
        <v>152</v>
      </c>
      <c r="I1482" s="2">
        <v>4046304161777</v>
      </c>
      <c r="J1482" s="21">
        <v>20.5</v>
      </c>
      <c r="L1482" s="63">
        <f t="shared" si="145"/>
        <v>49.2</v>
      </c>
      <c r="M1482" t="s">
        <v>1590</v>
      </c>
      <c r="N1482" t="s">
        <v>1591</v>
      </c>
      <c r="P1482" s="16">
        <f t="shared" si="147"/>
        <v>34.44</v>
      </c>
      <c r="Q1482" s="5">
        <f t="shared" si="148"/>
        <v>0</v>
      </c>
      <c r="R1482" s="21">
        <f t="shared" si="149"/>
        <v>13.939999999999998</v>
      </c>
      <c r="S1482"/>
    </row>
    <row r="1483" spans="1:19" x14ac:dyDescent="0.25">
      <c r="A1483" t="s">
        <v>4589</v>
      </c>
      <c r="B1483" s="3" t="s">
        <v>3010</v>
      </c>
      <c r="C1483" t="s">
        <v>3011</v>
      </c>
      <c r="D1483" t="str">
        <f t="shared" si="144"/>
        <v>70% Virgin wool (organic),  30% Silk</v>
      </c>
      <c r="E1483" t="str">
        <f t="shared" si="146"/>
        <v>walnut  (75 )</v>
      </c>
      <c r="F1483" s="1">
        <v>75</v>
      </c>
      <c r="G1483" s="1" t="s">
        <v>1709</v>
      </c>
      <c r="H1483" s="3">
        <v>164</v>
      </c>
      <c r="I1483" s="2">
        <v>4046304161784</v>
      </c>
      <c r="J1483" s="21">
        <v>21.2</v>
      </c>
      <c r="L1483" s="63">
        <f t="shared" si="145"/>
        <v>50.9</v>
      </c>
      <c r="M1483" t="s">
        <v>1590</v>
      </c>
      <c r="N1483" t="s">
        <v>1591</v>
      </c>
      <c r="P1483" s="16">
        <f t="shared" si="147"/>
        <v>35.629999999999995</v>
      </c>
      <c r="Q1483" s="5">
        <f t="shared" si="148"/>
        <v>0</v>
      </c>
      <c r="R1483" s="21">
        <f t="shared" si="149"/>
        <v>14.429999999999996</v>
      </c>
      <c r="S1483"/>
    </row>
    <row r="1484" spans="1:19" x14ac:dyDescent="0.25">
      <c r="A1484" t="s">
        <v>4589</v>
      </c>
      <c r="B1484" s="3" t="s">
        <v>3012</v>
      </c>
      <c r="C1484" t="s">
        <v>3013</v>
      </c>
      <c r="D1484" t="str">
        <f t="shared" si="144"/>
        <v>70% Virgin wool (organic),  30% Silk</v>
      </c>
      <c r="E1484" t="str">
        <f t="shared" si="146"/>
        <v>walnut  (75 )</v>
      </c>
      <c r="F1484" s="1">
        <v>75</v>
      </c>
      <c r="G1484" s="1" t="s">
        <v>1709</v>
      </c>
      <c r="H1484" s="3">
        <v>176</v>
      </c>
      <c r="I1484" s="2">
        <v>4046304161791</v>
      </c>
      <c r="J1484" s="21">
        <v>23.1</v>
      </c>
      <c r="L1484" s="63">
        <f t="shared" si="145"/>
        <v>55.45</v>
      </c>
      <c r="M1484" t="s">
        <v>1590</v>
      </c>
      <c r="N1484" t="s">
        <v>1591</v>
      </c>
      <c r="P1484" s="16">
        <f t="shared" si="147"/>
        <v>38.814999999999998</v>
      </c>
      <c r="Q1484" s="5">
        <f t="shared" si="148"/>
        <v>0</v>
      </c>
      <c r="R1484" s="21">
        <f t="shared" si="149"/>
        <v>15.714999999999996</v>
      </c>
      <c r="S1484"/>
    </row>
    <row r="1485" spans="1:19" x14ac:dyDescent="0.25">
      <c r="A1485" t="s">
        <v>4589</v>
      </c>
      <c r="B1485" s="3" t="s">
        <v>3014</v>
      </c>
      <c r="C1485" t="s">
        <v>3015</v>
      </c>
      <c r="D1485" t="str">
        <f t="shared" si="144"/>
        <v>70% Virgin wool (organic),  30% Silk</v>
      </c>
      <c r="E1485" t="str">
        <f t="shared" si="146"/>
        <v>walnut  (75 )</v>
      </c>
      <c r="F1485" s="1">
        <v>75</v>
      </c>
      <c r="G1485" s="1" t="s">
        <v>1709</v>
      </c>
      <c r="H1485" s="3">
        <v>92</v>
      </c>
      <c r="I1485" s="2">
        <v>4046304161722</v>
      </c>
      <c r="J1485" s="21">
        <v>13.4</v>
      </c>
      <c r="L1485" s="63">
        <f t="shared" si="145"/>
        <v>32.15</v>
      </c>
      <c r="M1485" t="s">
        <v>1590</v>
      </c>
      <c r="N1485" t="s">
        <v>1591</v>
      </c>
      <c r="P1485" s="16">
        <f t="shared" si="147"/>
        <v>22.504999999999999</v>
      </c>
      <c r="Q1485" s="5">
        <f t="shared" si="148"/>
        <v>0</v>
      </c>
      <c r="R1485" s="21">
        <f t="shared" si="149"/>
        <v>9.1049999999999986</v>
      </c>
      <c r="S1485"/>
    </row>
    <row r="1486" spans="1:19" x14ac:dyDescent="0.25">
      <c r="A1486" t="s">
        <v>4589</v>
      </c>
      <c r="B1486" s="3" t="s">
        <v>3016</v>
      </c>
      <c r="C1486" t="s">
        <v>3017</v>
      </c>
      <c r="D1486" t="str">
        <f t="shared" si="144"/>
        <v>70% Virgin wool (organic),  30% Silk</v>
      </c>
      <c r="E1486" t="str">
        <f t="shared" si="146"/>
        <v>natural  (1 )</v>
      </c>
      <c r="F1486" s="1">
        <v>1</v>
      </c>
      <c r="G1486" s="1" t="s">
        <v>6</v>
      </c>
      <c r="H1486" s="3">
        <v>104</v>
      </c>
      <c r="I1486" s="2">
        <v>4046304009611</v>
      </c>
      <c r="J1486" s="21">
        <v>10.199999999999999</v>
      </c>
      <c r="L1486" s="63">
        <f t="shared" si="145"/>
        <v>24.5</v>
      </c>
      <c r="M1486" t="s">
        <v>1590</v>
      </c>
      <c r="N1486" t="s">
        <v>1591</v>
      </c>
      <c r="P1486" s="16">
        <f t="shared" si="147"/>
        <v>17.149999999999999</v>
      </c>
      <c r="Q1486" s="5">
        <f t="shared" si="148"/>
        <v>0</v>
      </c>
      <c r="R1486" s="21">
        <f t="shared" si="149"/>
        <v>6.9499999999999993</v>
      </c>
      <c r="S1486"/>
    </row>
    <row r="1487" spans="1:19" x14ac:dyDescent="0.25">
      <c r="A1487" t="s">
        <v>4589</v>
      </c>
      <c r="B1487" s="3" t="s">
        <v>3018</v>
      </c>
      <c r="C1487" t="s">
        <v>3019</v>
      </c>
      <c r="D1487" t="str">
        <f t="shared" si="144"/>
        <v>70% Virgin wool (organic),  30% Silk</v>
      </c>
      <c r="E1487" t="str">
        <f t="shared" si="146"/>
        <v>natural  (1 )</v>
      </c>
      <c r="F1487" s="1">
        <v>1</v>
      </c>
      <c r="G1487" s="1" t="s">
        <v>6</v>
      </c>
      <c r="H1487" s="3">
        <v>116</v>
      </c>
      <c r="I1487" s="2">
        <v>4046304009628</v>
      </c>
      <c r="J1487" s="21">
        <v>11.1</v>
      </c>
      <c r="L1487" s="63">
        <f t="shared" si="145"/>
        <v>26.650000000000002</v>
      </c>
      <c r="M1487" t="s">
        <v>1590</v>
      </c>
      <c r="N1487" t="s">
        <v>1591</v>
      </c>
      <c r="P1487" s="16">
        <f t="shared" si="147"/>
        <v>18.655000000000001</v>
      </c>
      <c r="Q1487" s="5">
        <f t="shared" si="148"/>
        <v>0</v>
      </c>
      <c r="R1487" s="21">
        <f t="shared" si="149"/>
        <v>7.5550000000000015</v>
      </c>
      <c r="S1487"/>
    </row>
    <row r="1488" spans="1:19" x14ac:dyDescent="0.25">
      <c r="A1488" t="s">
        <v>4589</v>
      </c>
      <c r="B1488" s="3" t="s">
        <v>3020</v>
      </c>
      <c r="C1488" t="s">
        <v>3021</v>
      </c>
      <c r="D1488" t="str">
        <f t="shared" si="144"/>
        <v>70% Virgin wool (organic),  30% Silk</v>
      </c>
      <c r="E1488" t="str">
        <f t="shared" si="146"/>
        <v>natural  (1 )</v>
      </c>
      <c r="F1488" s="1">
        <v>1</v>
      </c>
      <c r="G1488" s="1" t="s">
        <v>6</v>
      </c>
      <c r="H1488" s="3">
        <v>128</v>
      </c>
      <c r="I1488" s="2">
        <v>4046304009635</v>
      </c>
      <c r="J1488" s="21">
        <v>11.5</v>
      </c>
      <c r="L1488" s="63">
        <f t="shared" si="145"/>
        <v>27.6</v>
      </c>
      <c r="M1488" t="s">
        <v>1590</v>
      </c>
      <c r="N1488" t="s">
        <v>1591</v>
      </c>
      <c r="P1488" s="16">
        <f t="shared" si="147"/>
        <v>19.32</v>
      </c>
      <c r="Q1488" s="5">
        <f t="shared" si="148"/>
        <v>0</v>
      </c>
      <c r="R1488" s="21">
        <f t="shared" si="149"/>
        <v>7.82</v>
      </c>
      <c r="S1488"/>
    </row>
    <row r="1489" spans="1:19" x14ac:dyDescent="0.25">
      <c r="A1489" t="s">
        <v>4589</v>
      </c>
      <c r="B1489" s="3" t="s">
        <v>3022</v>
      </c>
      <c r="C1489" t="s">
        <v>3023</v>
      </c>
      <c r="D1489" t="str">
        <f t="shared" si="144"/>
        <v>70% Virgin wool (organic),  30% Silk</v>
      </c>
      <c r="E1489" t="str">
        <f t="shared" si="146"/>
        <v>natural  (1 )</v>
      </c>
      <c r="F1489" s="1">
        <v>1</v>
      </c>
      <c r="G1489" s="1" t="s">
        <v>6</v>
      </c>
      <c r="H1489" s="3">
        <v>140</v>
      </c>
      <c r="I1489" s="2">
        <v>4046304009642</v>
      </c>
      <c r="J1489" s="21">
        <v>12.4</v>
      </c>
      <c r="L1489" s="63">
        <f t="shared" si="145"/>
        <v>29.75</v>
      </c>
      <c r="M1489" t="s">
        <v>1590</v>
      </c>
      <c r="N1489" t="s">
        <v>1591</v>
      </c>
      <c r="P1489" s="16">
        <f t="shared" si="147"/>
        <v>20.824999999999999</v>
      </c>
      <c r="Q1489" s="5">
        <f t="shared" si="148"/>
        <v>0</v>
      </c>
      <c r="R1489" s="21">
        <f t="shared" si="149"/>
        <v>8.4249999999999989</v>
      </c>
      <c r="S1489"/>
    </row>
    <row r="1490" spans="1:19" x14ac:dyDescent="0.25">
      <c r="A1490" t="s">
        <v>4589</v>
      </c>
      <c r="B1490" s="3" t="s">
        <v>3024</v>
      </c>
      <c r="C1490" t="s">
        <v>3025</v>
      </c>
      <c r="D1490" t="str">
        <f t="shared" si="144"/>
        <v>70% Virgin wool (organic),  30% Silk</v>
      </c>
      <c r="E1490" t="str">
        <f t="shared" si="146"/>
        <v>natural  (1 )</v>
      </c>
      <c r="F1490" s="1">
        <v>1</v>
      </c>
      <c r="G1490" s="1" t="s">
        <v>6</v>
      </c>
      <c r="H1490" s="3">
        <v>152</v>
      </c>
      <c r="I1490" s="2">
        <v>4046304009659</v>
      </c>
      <c r="J1490" s="21">
        <v>12.8</v>
      </c>
      <c r="L1490" s="63">
        <f t="shared" si="145"/>
        <v>30.7</v>
      </c>
      <c r="M1490" t="s">
        <v>1590</v>
      </c>
      <c r="N1490" t="s">
        <v>1591</v>
      </c>
      <c r="P1490" s="16">
        <f t="shared" si="147"/>
        <v>21.49</v>
      </c>
      <c r="Q1490" s="5">
        <f t="shared" si="148"/>
        <v>0</v>
      </c>
      <c r="R1490" s="21">
        <f t="shared" si="149"/>
        <v>8.6899999999999977</v>
      </c>
      <c r="S1490"/>
    </row>
    <row r="1491" spans="1:19" x14ac:dyDescent="0.25">
      <c r="A1491" t="s">
        <v>4589</v>
      </c>
      <c r="B1491" s="3" t="s">
        <v>3026</v>
      </c>
      <c r="C1491" t="s">
        <v>3027</v>
      </c>
      <c r="D1491" t="str">
        <f t="shared" si="144"/>
        <v>70% Virgin wool (organic),  30% Silk</v>
      </c>
      <c r="E1491" t="str">
        <f t="shared" si="146"/>
        <v>natural  (1 )</v>
      </c>
      <c r="F1491" s="1">
        <v>1</v>
      </c>
      <c r="G1491" s="1" t="s">
        <v>6</v>
      </c>
      <c r="H1491" s="3">
        <v>164</v>
      </c>
      <c r="I1491" s="2">
        <v>4046304009666</v>
      </c>
      <c r="J1491" s="21">
        <v>13.7</v>
      </c>
      <c r="L1491" s="63">
        <f t="shared" si="145"/>
        <v>32.9</v>
      </c>
      <c r="M1491" t="s">
        <v>1590</v>
      </c>
      <c r="N1491" t="s">
        <v>1591</v>
      </c>
      <c r="P1491" s="16">
        <f t="shared" si="147"/>
        <v>23.029999999999998</v>
      </c>
      <c r="Q1491" s="5">
        <f t="shared" si="148"/>
        <v>0</v>
      </c>
      <c r="R1491" s="21">
        <f t="shared" si="149"/>
        <v>9.3299999999999983</v>
      </c>
      <c r="S1491"/>
    </row>
    <row r="1492" spans="1:19" x14ac:dyDescent="0.25">
      <c r="A1492" t="s">
        <v>4589</v>
      </c>
      <c r="B1492" s="3" t="s">
        <v>3028</v>
      </c>
      <c r="C1492" t="s">
        <v>3029</v>
      </c>
      <c r="D1492" t="str">
        <f t="shared" si="144"/>
        <v>70% Virgin wool (organic),  30% Silk</v>
      </c>
      <c r="E1492" t="str">
        <f t="shared" si="146"/>
        <v>natural  (1 )</v>
      </c>
      <c r="F1492" s="1">
        <v>1</v>
      </c>
      <c r="G1492" s="1" t="s">
        <v>6</v>
      </c>
      <c r="H1492" s="3">
        <v>176</v>
      </c>
      <c r="I1492" s="2">
        <v>4046304009673</v>
      </c>
      <c r="J1492" s="21">
        <v>14.1</v>
      </c>
      <c r="L1492" s="63">
        <f t="shared" si="145"/>
        <v>33.85</v>
      </c>
      <c r="M1492" t="s">
        <v>1590</v>
      </c>
      <c r="N1492" t="s">
        <v>1591</v>
      </c>
      <c r="P1492" s="16">
        <f t="shared" si="147"/>
        <v>23.695</v>
      </c>
      <c r="Q1492" s="5">
        <f t="shared" si="148"/>
        <v>0</v>
      </c>
      <c r="R1492" s="21">
        <f t="shared" si="149"/>
        <v>9.5950000000000006</v>
      </c>
      <c r="S1492"/>
    </row>
    <row r="1493" spans="1:19" x14ac:dyDescent="0.25">
      <c r="A1493" t="s">
        <v>4589</v>
      </c>
      <c r="B1493" s="3" t="s">
        <v>3030</v>
      </c>
      <c r="C1493" t="s">
        <v>3031</v>
      </c>
      <c r="D1493" t="str">
        <f t="shared" si="144"/>
        <v>70% Virgin wool (organic),  30% Silk</v>
      </c>
      <c r="E1493" t="str">
        <f t="shared" si="146"/>
        <v>natural  (1 )</v>
      </c>
      <c r="F1493" s="1">
        <v>1</v>
      </c>
      <c r="G1493" s="1" t="s">
        <v>6</v>
      </c>
      <c r="H1493" s="3">
        <v>92</v>
      </c>
      <c r="I1493" s="2">
        <v>4046304009604</v>
      </c>
      <c r="J1493" s="21">
        <v>9.8000000000000007</v>
      </c>
      <c r="L1493" s="63">
        <f t="shared" si="145"/>
        <v>23.5</v>
      </c>
      <c r="M1493" t="s">
        <v>1590</v>
      </c>
      <c r="N1493" t="s">
        <v>1591</v>
      </c>
      <c r="P1493" s="16">
        <f t="shared" si="147"/>
        <v>16.45</v>
      </c>
      <c r="Q1493" s="5">
        <f t="shared" si="148"/>
        <v>0</v>
      </c>
      <c r="R1493" s="21">
        <f t="shared" si="149"/>
        <v>6.6499999999999986</v>
      </c>
      <c r="S1493"/>
    </row>
    <row r="1494" spans="1:19" x14ac:dyDescent="0.25">
      <c r="A1494" t="s">
        <v>4589</v>
      </c>
      <c r="B1494" s="3" t="s">
        <v>3032</v>
      </c>
      <c r="C1494" t="s">
        <v>3033</v>
      </c>
      <c r="D1494" t="str">
        <f t="shared" si="144"/>
        <v>70% Virgin wool (organic),  30% Silk</v>
      </c>
      <c r="E1494" t="str">
        <f t="shared" si="146"/>
        <v>light grey mélange  (91 )</v>
      </c>
      <c r="F1494" s="1">
        <v>91</v>
      </c>
      <c r="G1494" s="1" t="s">
        <v>523</v>
      </c>
      <c r="H1494" s="3">
        <v>104</v>
      </c>
      <c r="I1494" s="2">
        <v>4046304208366</v>
      </c>
      <c r="J1494" s="21">
        <v>10.75</v>
      </c>
      <c r="L1494" s="63">
        <f t="shared" si="145"/>
        <v>25.8</v>
      </c>
      <c r="M1494" t="s">
        <v>1590</v>
      </c>
      <c r="N1494" t="s">
        <v>1591</v>
      </c>
      <c r="P1494" s="16">
        <f t="shared" si="147"/>
        <v>18.059999999999999</v>
      </c>
      <c r="Q1494" s="5">
        <f t="shared" si="148"/>
        <v>0</v>
      </c>
      <c r="R1494" s="21">
        <f t="shared" si="149"/>
        <v>7.3099999999999987</v>
      </c>
      <c r="S1494"/>
    </row>
    <row r="1495" spans="1:19" x14ac:dyDescent="0.25">
      <c r="A1495" t="s">
        <v>4589</v>
      </c>
      <c r="B1495" s="3" t="s">
        <v>3034</v>
      </c>
      <c r="C1495" t="s">
        <v>3035</v>
      </c>
      <c r="D1495" t="str">
        <f t="shared" si="144"/>
        <v>70% Virgin wool (organic),  30% Silk</v>
      </c>
      <c r="E1495" t="str">
        <f t="shared" si="146"/>
        <v>light grey mélange  (91 )</v>
      </c>
      <c r="F1495" s="1">
        <v>91</v>
      </c>
      <c r="G1495" s="1" t="s">
        <v>523</v>
      </c>
      <c r="H1495" s="3">
        <v>116</v>
      </c>
      <c r="I1495" s="2">
        <v>4046304208373</v>
      </c>
      <c r="J1495" s="21">
        <v>11.8</v>
      </c>
      <c r="L1495" s="63">
        <f t="shared" si="145"/>
        <v>28.299999999999997</v>
      </c>
      <c r="M1495" t="s">
        <v>1590</v>
      </c>
      <c r="N1495" t="s">
        <v>1591</v>
      </c>
      <c r="P1495" s="16">
        <f t="shared" si="147"/>
        <v>19.809999999999995</v>
      </c>
      <c r="Q1495" s="5">
        <f t="shared" si="148"/>
        <v>0</v>
      </c>
      <c r="R1495" s="21">
        <f t="shared" si="149"/>
        <v>8.0099999999999945</v>
      </c>
      <c r="S1495"/>
    </row>
    <row r="1496" spans="1:19" x14ac:dyDescent="0.25">
      <c r="A1496" t="s">
        <v>4589</v>
      </c>
      <c r="B1496" s="3" t="s">
        <v>3036</v>
      </c>
      <c r="C1496" t="s">
        <v>3037</v>
      </c>
      <c r="D1496" t="str">
        <f t="shared" si="144"/>
        <v>70% Virgin wool (organic),  30% Silk</v>
      </c>
      <c r="E1496" t="str">
        <f t="shared" si="146"/>
        <v>light grey mélange  (91 )</v>
      </c>
      <c r="F1496" s="1">
        <v>91</v>
      </c>
      <c r="G1496" s="1" t="s">
        <v>523</v>
      </c>
      <c r="H1496" s="3">
        <v>128</v>
      </c>
      <c r="I1496" s="2">
        <v>4046304208380</v>
      </c>
      <c r="J1496" s="21">
        <v>12.25</v>
      </c>
      <c r="L1496" s="63">
        <f t="shared" si="145"/>
        <v>29.4</v>
      </c>
      <c r="M1496" t="s">
        <v>1590</v>
      </c>
      <c r="N1496" t="s">
        <v>1591</v>
      </c>
      <c r="P1496" s="16">
        <f t="shared" si="147"/>
        <v>20.58</v>
      </c>
      <c r="Q1496" s="5">
        <f t="shared" si="148"/>
        <v>0</v>
      </c>
      <c r="R1496" s="21">
        <f t="shared" si="149"/>
        <v>8.3299999999999983</v>
      </c>
      <c r="S1496"/>
    </row>
    <row r="1497" spans="1:19" x14ac:dyDescent="0.25">
      <c r="A1497" t="s">
        <v>4589</v>
      </c>
      <c r="B1497" s="3" t="s">
        <v>3038</v>
      </c>
      <c r="C1497" t="s">
        <v>3039</v>
      </c>
      <c r="D1497" t="str">
        <f t="shared" si="144"/>
        <v>70% Virgin wool (organic),  30% Silk</v>
      </c>
      <c r="E1497" t="str">
        <f t="shared" si="146"/>
        <v>light grey mélange  (91 )</v>
      </c>
      <c r="F1497" s="1">
        <v>91</v>
      </c>
      <c r="G1497" s="1" t="s">
        <v>523</v>
      </c>
      <c r="H1497" s="3">
        <v>140</v>
      </c>
      <c r="I1497" s="2">
        <v>4046304208397</v>
      </c>
      <c r="J1497" s="21">
        <v>13.3</v>
      </c>
      <c r="L1497" s="63">
        <f t="shared" si="145"/>
        <v>31.900000000000002</v>
      </c>
      <c r="M1497" t="s">
        <v>1590</v>
      </c>
      <c r="N1497" t="s">
        <v>1591</v>
      </c>
      <c r="P1497" s="16">
        <f t="shared" si="147"/>
        <v>22.330000000000002</v>
      </c>
      <c r="Q1497" s="5">
        <f t="shared" si="148"/>
        <v>0</v>
      </c>
      <c r="R1497" s="21">
        <f t="shared" si="149"/>
        <v>9.0300000000000011</v>
      </c>
      <c r="S1497"/>
    </row>
    <row r="1498" spans="1:19" x14ac:dyDescent="0.25">
      <c r="A1498" t="s">
        <v>4589</v>
      </c>
      <c r="B1498" s="3" t="s">
        <v>3040</v>
      </c>
      <c r="C1498" t="s">
        <v>3041</v>
      </c>
      <c r="D1498" t="str">
        <f t="shared" si="144"/>
        <v>70% Virgin wool (organic),  30% Silk</v>
      </c>
      <c r="E1498" t="str">
        <f t="shared" si="146"/>
        <v>light grey mélange  (91 )</v>
      </c>
      <c r="F1498" s="1">
        <v>91</v>
      </c>
      <c r="G1498" s="1" t="s">
        <v>523</v>
      </c>
      <c r="H1498" s="3">
        <v>152</v>
      </c>
      <c r="I1498" s="2">
        <v>4046304208403</v>
      </c>
      <c r="J1498" s="21">
        <v>13.75</v>
      </c>
      <c r="L1498" s="63">
        <f t="shared" si="145"/>
        <v>33</v>
      </c>
      <c r="M1498" t="s">
        <v>1590</v>
      </c>
      <c r="N1498" t="s">
        <v>1591</v>
      </c>
      <c r="P1498" s="16">
        <f t="shared" si="147"/>
        <v>23.099999999999998</v>
      </c>
      <c r="Q1498" s="5">
        <f t="shared" si="148"/>
        <v>0</v>
      </c>
      <c r="R1498" s="21">
        <f t="shared" si="149"/>
        <v>9.3499999999999979</v>
      </c>
      <c r="S1498"/>
    </row>
    <row r="1499" spans="1:19" x14ac:dyDescent="0.25">
      <c r="A1499" t="s">
        <v>4589</v>
      </c>
      <c r="B1499" s="3" t="s">
        <v>3042</v>
      </c>
      <c r="C1499" t="s">
        <v>3043</v>
      </c>
      <c r="D1499" t="str">
        <f t="shared" si="144"/>
        <v>70% Virgin wool (organic),  30% Silk</v>
      </c>
      <c r="E1499" t="str">
        <f t="shared" si="146"/>
        <v>light grey mélange  (91 )</v>
      </c>
      <c r="F1499" s="1">
        <v>91</v>
      </c>
      <c r="G1499" s="1" t="s">
        <v>523</v>
      </c>
      <c r="H1499" s="3">
        <v>164</v>
      </c>
      <c r="I1499" s="2">
        <v>4046304208410</v>
      </c>
      <c r="J1499" s="21">
        <v>14.8</v>
      </c>
      <c r="L1499" s="63">
        <f t="shared" si="145"/>
        <v>35.5</v>
      </c>
      <c r="M1499" t="s">
        <v>1590</v>
      </c>
      <c r="N1499" t="s">
        <v>1591</v>
      </c>
      <c r="P1499" s="16">
        <f t="shared" si="147"/>
        <v>24.849999999999998</v>
      </c>
      <c r="Q1499" s="5">
        <f t="shared" si="148"/>
        <v>0</v>
      </c>
      <c r="R1499" s="21">
        <f t="shared" si="149"/>
        <v>10.049999999999997</v>
      </c>
      <c r="S1499"/>
    </row>
    <row r="1500" spans="1:19" x14ac:dyDescent="0.25">
      <c r="A1500" t="s">
        <v>4589</v>
      </c>
      <c r="B1500" s="3" t="s">
        <v>3044</v>
      </c>
      <c r="C1500" t="s">
        <v>3045</v>
      </c>
      <c r="D1500" t="str">
        <f t="shared" si="144"/>
        <v>70% Virgin wool (organic),  30% Silk</v>
      </c>
      <c r="E1500" t="str">
        <f t="shared" si="146"/>
        <v>light grey mélange  (91 )</v>
      </c>
      <c r="F1500" s="1">
        <v>91</v>
      </c>
      <c r="G1500" s="1" t="s">
        <v>523</v>
      </c>
      <c r="H1500" s="3">
        <v>176</v>
      </c>
      <c r="I1500" s="2">
        <v>4046304208427</v>
      </c>
      <c r="J1500" s="21">
        <v>15.25</v>
      </c>
      <c r="L1500" s="63">
        <f t="shared" si="145"/>
        <v>36.6</v>
      </c>
      <c r="M1500" t="s">
        <v>1590</v>
      </c>
      <c r="N1500" t="s">
        <v>1591</v>
      </c>
      <c r="P1500" s="16">
        <f t="shared" si="147"/>
        <v>25.62</v>
      </c>
      <c r="Q1500" s="5">
        <f t="shared" si="148"/>
        <v>0</v>
      </c>
      <c r="R1500" s="21">
        <f t="shared" si="149"/>
        <v>10.370000000000001</v>
      </c>
      <c r="S1500"/>
    </row>
    <row r="1501" spans="1:19" x14ac:dyDescent="0.25">
      <c r="A1501" t="s">
        <v>4589</v>
      </c>
      <c r="B1501" s="3" t="s">
        <v>3046</v>
      </c>
      <c r="C1501" t="s">
        <v>3047</v>
      </c>
      <c r="D1501" t="str">
        <f t="shared" si="144"/>
        <v>70% Virgin wool (organic),  30% Silk</v>
      </c>
      <c r="E1501" t="str">
        <f t="shared" si="146"/>
        <v>light grey mélange  (91 )</v>
      </c>
      <c r="F1501" s="1">
        <v>91</v>
      </c>
      <c r="G1501" s="1" t="s">
        <v>523</v>
      </c>
      <c r="H1501" s="3">
        <v>92</v>
      </c>
      <c r="I1501" s="2">
        <v>4046304208359</v>
      </c>
      <c r="J1501" s="21">
        <v>10.3</v>
      </c>
      <c r="L1501" s="63">
        <f t="shared" si="145"/>
        <v>24.7</v>
      </c>
      <c r="M1501" t="s">
        <v>1590</v>
      </c>
      <c r="N1501" t="s">
        <v>1591</v>
      </c>
      <c r="P1501" s="16">
        <f t="shared" si="147"/>
        <v>17.29</v>
      </c>
      <c r="Q1501" s="5">
        <f t="shared" si="148"/>
        <v>0</v>
      </c>
      <c r="R1501" s="21">
        <f t="shared" si="149"/>
        <v>6.9899999999999984</v>
      </c>
      <c r="S1501"/>
    </row>
    <row r="1502" spans="1:19" x14ac:dyDescent="0.25">
      <c r="A1502" t="s">
        <v>4588</v>
      </c>
      <c r="B1502" s="3" t="s">
        <v>3048</v>
      </c>
      <c r="C1502" t="s">
        <v>3049</v>
      </c>
      <c r="D1502" t="str">
        <f t="shared" si="144"/>
        <v>70% Virgin wool (organic),  30% Silk</v>
      </c>
      <c r="E1502" t="str">
        <f t="shared" si="146"/>
        <v>natural  (1 )</v>
      </c>
      <c r="F1502" s="1">
        <v>1</v>
      </c>
      <c r="G1502" s="1" t="s">
        <v>6</v>
      </c>
      <c r="H1502" s="3" t="s">
        <v>4512</v>
      </c>
      <c r="I1502" s="2">
        <v>4046304009840</v>
      </c>
      <c r="J1502" s="21">
        <v>13.35</v>
      </c>
      <c r="L1502" s="63">
        <f t="shared" si="145"/>
        <v>32.049999999999997</v>
      </c>
      <c r="M1502" t="s">
        <v>1590</v>
      </c>
      <c r="N1502" t="s">
        <v>1591</v>
      </c>
      <c r="P1502" s="16">
        <f t="shared" si="147"/>
        <v>22.434999999999995</v>
      </c>
      <c r="Q1502" s="5">
        <f t="shared" si="148"/>
        <v>0</v>
      </c>
      <c r="R1502" s="21">
        <f t="shared" si="149"/>
        <v>9.0849999999999955</v>
      </c>
      <c r="S1502"/>
    </row>
    <row r="1503" spans="1:19" x14ac:dyDescent="0.25">
      <c r="A1503" t="s">
        <v>4588</v>
      </c>
      <c r="B1503" s="3" t="s">
        <v>3050</v>
      </c>
      <c r="C1503" t="s">
        <v>3051</v>
      </c>
      <c r="D1503" t="str">
        <f t="shared" si="144"/>
        <v>70% Virgin wool (organic),  30% Silk</v>
      </c>
      <c r="E1503" t="str">
        <f t="shared" si="146"/>
        <v>natural  (1 )</v>
      </c>
      <c r="F1503" s="1">
        <v>1</v>
      </c>
      <c r="G1503" s="1" t="s">
        <v>6</v>
      </c>
      <c r="H1503" s="3" t="s">
        <v>4513</v>
      </c>
      <c r="I1503" s="2">
        <v>4046304009857</v>
      </c>
      <c r="J1503" s="21">
        <v>13.8</v>
      </c>
      <c r="L1503" s="63">
        <f t="shared" si="145"/>
        <v>33.1</v>
      </c>
      <c r="M1503" t="s">
        <v>1590</v>
      </c>
      <c r="N1503" t="s">
        <v>1591</v>
      </c>
      <c r="P1503" s="16">
        <f t="shared" si="147"/>
        <v>23.169999999999998</v>
      </c>
      <c r="Q1503" s="5">
        <f t="shared" si="148"/>
        <v>0</v>
      </c>
      <c r="R1503" s="21">
        <f t="shared" si="149"/>
        <v>9.3699999999999974</v>
      </c>
      <c r="S1503"/>
    </row>
    <row r="1504" spans="1:19" x14ac:dyDescent="0.25">
      <c r="A1504" t="s">
        <v>4588</v>
      </c>
      <c r="B1504" s="3" t="s">
        <v>3052</v>
      </c>
      <c r="C1504" t="s">
        <v>3053</v>
      </c>
      <c r="D1504" t="str">
        <f t="shared" si="144"/>
        <v>70% Virgin wool (organic),  30% Silk</v>
      </c>
      <c r="E1504" t="str">
        <f t="shared" si="146"/>
        <v>natural  (1 )</v>
      </c>
      <c r="F1504" s="1">
        <v>1</v>
      </c>
      <c r="G1504" s="1" t="s">
        <v>6</v>
      </c>
      <c r="H1504" s="3" t="s">
        <v>4514</v>
      </c>
      <c r="I1504" s="2">
        <v>4046304009864</v>
      </c>
      <c r="J1504" s="21">
        <v>14.25</v>
      </c>
      <c r="L1504" s="63">
        <f t="shared" si="145"/>
        <v>34.200000000000003</v>
      </c>
      <c r="M1504" t="s">
        <v>1590</v>
      </c>
      <c r="N1504" t="s">
        <v>1591</v>
      </c>
      <c r="P1504" s="16">
        <f t="shared" si="147"/>
        <v>23.94</v>
      </c>
      <c r="Q1504" s="5">
        <f t="shared" si="148"/>
        <v>0</v>
      </c>
      <c r="R1504" s="21">
        <f t="shared" si="149"/>
        <v>9.6900000000000013</v>
      </c>
      <c r="S1504"/>
    </row>
    <row r="1505" spans="1:19" x14ac:dyDescent="0.25">
      <c r="A1505" t="s">
        <v>4588</v>
      </c>
      <c r="B1505" s="3" t="s">
        <v>3054</v>
      </c>
      <c r="C1505" t="s">
        <v>3055</v>
      </c>
      <c r="D1505" t="str">
        <f t="shared" si="144"/>
        <v>70% Virgin wool (organic),  30% Silk</v>
      </c>
      <c r="E1505" t="str">
        <f t="shared" si="146"/>
        <v>natural  (1 )</v>
      </c>
      <c r="F1505" s="1">
        <v>1</v>
      </c>
      <c r="G1505" s="1" t="s">
        <v>6</v>
      </c>
      <c r="H1505" s="3" t="s">
        <v>4515</v>
      </c>
      <c r="I1505" s="2">
        <v>4046304009871</v>
      </c>
      <c r="J1505" s="21">
        <v>14.7</v>
      </c>
      <c r="L1505" s="63">
        <f t="shared" si="145"/>
        <v>35.299999999999997</v>
      </c>
      <c r="M1505" t="s">
        <v>1590</v>
      </c>
      <c r="N1505" t="s">
        <v>1591</v>
      </c>
      <c r="P1505" s="16">
        <f t="shared" si="147"/>
        <v>24.709999999999997</v>
      </c>
      <c r="Q1505" s="5">
        <f t="shared" si="148"/>
        <v>0</v>
      </c>
      <c r="R1505" s="21">
        <f t="shared" si="149"/>
        <v>10.009999999999998</v>
      </c>
      <c r="S1505"/>
    </row>
    <row r="1506" spans="1:19" x14ac:dyDescent="0.25">
      <c r="A1506" t="s">
        <v>4588</v>
      </c>
      <c r="B1506" s="3" t="s">
        <v>3056</v>
      </c>
      <c r="C1506" t="s">
        <v>3057</v>
      </c>
      <c r="D1506" t="str">
        <f t="shared" si="144"/>
        <v>70% Virgin wool (organic),  30% Silk</v>
      </c>
      <c r="E1506" t="str">
        <f t="shared" si="146"/>
        <v>natural  (1 )</v>
      </c>
      <c r="F1506" s="1">
        <v>1</v>
      </c>
      <c r="G1506" s="1" t="s">
        <v>6</v>
      </c>
      <c r="H1506" s="3" t="s">
        <v>4516</v>
      </c>
      <c r="I1506" s="2">
        <v>4046304009888</v>
      </c>
      <c r="J1506" s="21">
        <v>15.7</v>
      </c>
      <c r="L1506" s="63">
        <f t="shared" si="145"/>
        <v>37.700000000000003</v>
      </c>
      <c r="M1506" t="s">
        <v>1590</v>
      </c>
      <c r="N1506" t="s">
        <v>1591</v>
      </c>
      <c r="P1506" s="16">
        <f t="shared" si="147"/>
        <v>26.39</v>
      </c>
      <c r="Q1506" s="5">
        <f t="shared" si="148"/>
        <v>0</v>
      </c>
      <c r="R1506" s="21">
        <f t="shared" si="149"/>
        <v>10.690000000000001</v>
      </c>
      <c r="S1506"/>
    </row>
    <row r="1507" spans="1:19" x14ac:dyDescent="0.25">
      <c r="A1507" t="s">
        <v>4588</v>
      </c>
      <c r="B1507" s="3" t="s">
        <v>3058</v>
      </c>
      <c r="C1507" t="s">
        <v>405</v>
      </c>
      <c r="D1507" t="str">
        <f t="shared" si="144"/>
        <v>70% Virgin wool (organic),  30% Silk</v>
      </c>
      <c r="E1507" t="str">
        <f t="shared" si="146"/>
        <v>natural  (1 )</v>
      </c>
      <c r="F1507" s="1">
        <v>1</v>
      </c>
      <c r="G1507" s="1" t="s">
        <v>6</v>
      </c>
      <c r="H1507" s="3" t="s">
        <v>4512</v>
      </c>
      <c r="I1507" s="2">
        <v>4046304009901</v>
      </c>
      <c r="J1507" s="21">
        <v>13.9</v>
      </c>
      <c r="L1507" s="63">
        <f t="shared" si="145"/>
        <v>33.35</v>
      </c>
      <c r="M1507" t="s">
        <v>1590</v>
      </c>
      <c r="N1507" t="s">
        <v>1591</v>
      </c>
      <c r="P1507" s="16">
        <f t="shared" si="147"/>
        <v>23.344999999999999</v>
      </c>
      <c r="Q1507" s="5">
        <f t="shared" si="148"/>
        <v>0</v>
      </c>
      <c r="R1507" s="21">
        <f t="shared" si="149"/>
        <v>9.4449999999999985</v>
      </c>
      <c r="S1507"/>
    </row>
    <row r="1508" spans="1:19" x14ac:dyDescent="0.25">
      <c r="A1508" t="s">
        <v>4588</v>
      </c>
      <c r="B1508" s="3" t="s">
        <v>3059</v>
      </c>
      <c r="C1508" t="s">
        <v>3060</v>
      </c>
      <c r="D1508" t="str">
        <f t="shared" si="144"/>
        <v>70% Virgin wool (organic),  30% Silk</v>
      </c>
      <c r="E1508" t="str">
        <f t="shared" si="146"/>
        <v>natural  (1 )</v>
      </c>
      <c r="F1508" s="1">
        <v>1</v>
      </c>
      <c r="G1508" s="1" t="s">
        <v>6</v>
      </c>
      <c r="H1508" s="3" t="s">
        <v>4513</v>
      </c>
      <c r="I1508" s="2">
        <v>4046304009918</v>
      </c>
      <c r="J1508" s="21">
        <v>14.6</v>
      </c>
      <c r="L1508" s="63">
        <f t="shared" si="145"/>
        <v>35.049999999999997</v>
      </c>
      <c r="M1508" t="s">
        <v>1590</v>
      </c>
      <c r="N1508" t="s">
        <v>1591</v>
      </c>
      <c r="P1508" s="16">
        <f t="shared" si="147"/>
        <v>24.534999999999997</v>
      </c>
      <c r="Q1508" s="5">
        <f t="shared" si="148"/>
        <v>0</v>
      </c>
      <c r="R1508" s="21">
        <f t="shared" si="149"/>
        <v>9.9349999999999969</v>
      </c>
      <c r="S1508"/>
    </row>
    <row r="1509" spans="1:19" x14ac:dyDescent="0.25">
      <c r="A1509" t="s">
        <v>4588</v>
      </c>
      <c r="B1509" s="3" t="s">
        <v>3061</v>
      </c>
      <c r="C1509" t="s">
        <v>3062</v>
      </c>
      <c r="D1509" t="str">
        <f t="shared" si="144"/>
        <v>70% Virgin wool (organic),  30% Silk</v>
      </c>
      <c r="E1509" t="str">
        <f t="shared" si="146"/>
        <v>natural  (1 )</v>
      </c>
      <c r="F1509" s="1">
        <v>1</v>
      </c>
      <c r="G1509" s="1" t="s">
        <v>6</v>
      </c>
      <c r="H1509" s="3" t="s">
        <v>4514</v>
      </c>
      <c r="I1509" s="2">
        <v>4046304009925</v>
      </c>
      <c r="J1509" s="21">
        <v>15.3</v>
      </c>
      <c r="L1509" s="63">
        <f t="shared" si="145"/>
        <v>36.700000000000003</v>
      </c>
      <c r="M1509" t="s">
        <v>1590</v>
      </c>
      <c r="N1509" t="s">
        <v>1591</v>
      </c>
      <c r="P1509" s="16">
        <f t="shared" si="147"/>
        <v>25.69</v>
      </c>
      <c r="Q1509" s="5">
        <f t="shared" si="148"/>
        <v>0</v>
      </c>
      <c r="R1509" s="21">
        <f t="shared" si="149"/>
        <v>10.39</v>
      </c>
      <c r="S1509"/>
    </row>
    <row r="1510" spans="1:19" x14ac:dyDescent="0.25">
      <c r="A1510" t="s">
        <v>4588</v>
      </c>
      <c r="B1510" s="3" t="s">
        <v>3063</v>
      </c>
      <c r="C1510" t="s">
        <v>411</v>
      </c>
      <c r="D1510" t="str">
        <f t="shared" si="144"/>
        <v>70% Virgin wool (organic),  30% Silk</v>
      </c>
      <c r="E1510" t="str">
        <f t="shared" si="146"/>
        <v>natural  (1 )</v>
      </c>
      <c r="F1510" s="1">
        <v>1</v>
      </c>
      <c r="G1510" s="1" t="s">
        <v>6</v>
      </c>
      <c r="H1510" s="3" t="s">
        <v>4515</v>
      </c>
      <c r="I1510" s="2">
        <v>4046304009932</v>
      </c>
      <c r="J1510" s="21">
        <v>16</v>
      </c>
      <c r="L1510" s="63">
        <f t="shared" si="145"/>
        <v>38.4</v>
      </c>
      <c r="M1510" t="s">
        <v>1590</v>
      </c>
      <c r="N1510" t="s">
        <v>1591</v>
      </c>
      <c r="P1510" s="16">
        <f t="shared" si="147"/>
        <v>26.88</v>
      </c>
      <c r="Q1510" s="5">
        <f t="shared" si="148"/>
        <v>0</v>
      </c>
      <c r="R1510" s="21">
        <f t="shared" si="149"/>
        <v>10.879999999999999</v>
      </c>
      <c r="S1510"/>
    </row>
    <row r="1511" spans="1:19" x14ac:dyDescent="0.25">
      <c r="A1511" t="s">
        <v>4588</v>
      </c>
      <c r="B1511" s="3" t="s">
        <v>3064</v>
      </c>
      <c r="C1511" t="s">
        <v>413</v>
      </c>
      <c r="D1511" t="str">
        <f t="shared" si="144"/>
        <v>70% Virgin wool (organic),  30% Silk</v>
      </c>
      <c r="E1511" t="str">
        <f t="shared" si="146"/>
        <v>natural  (1 )</v>
      </c>
      <c r="F1511" s="1">
        <v>1</v>
      </c>
      <c r="G1511" s="1" t="s">
        <v>6</v>
      </c>
      <c r="H1511" s="3" t="s">
        <v>4516</v>
      </c>
      <c r="I1511" s="2">
        <v>4046304009949</v>
      </c>
      <c r="J1511" s="21">
        <v>17.7</v>
      </c>
      <c r="L1511" s="63">
        <f t="shared" si="145"/>
        <v>42.5</v>
      </c>
      <c r="M1511" t="s">
        <v>1590</v>
      </c>
      <c r="N1511" t="s">
        <v>1591</v>
      </c>
      <c r="P1511" s="16">
        <f t="shared" si="147"/>
        <v>29.749999999999996</v>
      </c>
      <c r="Q1511" s="5">
        <f t="shared" si="148"/>
        <v>0</v>
      </c>
      <c r="R1511" s="21">
        <f t="shared" si="149"/>
        <v>12.049999999999997</v>
      </c>
      <c r="S1511"/>
    </row>
    <row r="1512" spans="1:19" x14ac:dyDescent="0.25">
      <c r="A1512" t="s">
        <v>4588</v>
      </c>
      <c r="B1512" s="3" t="s">
        <v>3065</v>
      </c>
      <c r="C1512" t="s">
        <v>3066</v>
      </c>
      <c r="D1512" t="str">
        <f t="shared" si="144"/>
        <v>70% Virgin wool (organic),  30% Silk</v>
      </c>
      <c r="E1512" t="str">
        <f t="shared" si="146"/>
        <v>light grey mélange  (91 )</v>
      </c>
      <c r="F1512" s="1">
        <v>91</v>
      </c>
      <c r="G1512" s="1" t="s">
        <v>523</v>
      </c>
      <c r="H1512" s="3" t="s">
        <v>4512</v>
      </c>
      <c r="I1512" s="2">
        <v>4046304183229</v>
      </c>
      <c r="J1512" s="21">
        <v>15.4</v>
      </c>
      <c r="L1512" s="63">
        <f t="shared" si="145"/>
        <v>36.950000000000003</v>
      </c>
      <c r="M1512" t="s">
        <v>1590</v>
      </c>
      <c r="N1512" t="s">
        <v>1591</v>
      </c>
      <c r="P1512" s="16">
        <f t="shared" si="147"/>
        <v>25.865000000000002</v>
      </c>
      <c r="Q1512" s="5">
        <f t="shared" si="148"/>
        <v>0</v>
      </c>
      <c r="R1512" s="21">
        <f t="shared" si="149"/>
        <v>10.465000000000002</v>
      </c>
      <c r="S1512"/>
    </row>
    <row r="1513" spans="1:19" x14ac:dyDescent="0.25">
      <c r="A1513" t="s">
        <v>4588</v>
      </c>
      <c r="B1513" s="3" t="s">
        <v>3067</v>
      </c>
      <c r="C1513" t="s">
        <v>3068</v>
      </c>
      <c r="D1513" t="str">
        <f t="shared" si="144"/>
        <v>70% Virgin wool (organic),  30% Silk</v>
      </c>
      <c r="E1513" t="str">
        <f t="shared" si="146"/>
        <v>light grey mélange  (91 )</v>
      </c>
      <c r="F1513" s="1">
        <v>91</v>
      </c>
      <c r="G1513" s="1" t="s">
        <v>523</v>
      </c>
      <c r="H1513" s="3" t="s">
        <v>4513</v>
      </c>
      <c r="I1513" s="2">
        <v>4046304183236</v>
      </c>
      <c r="J1513" s="21">
        <v>16.2</v>
      </c>
      <c r="L1513" s="63">
        <f t="shared" si="145"/>
        <v>38.9</v>
      </c>
      <c r="M1513" t="s">
        <v>1590</v>
      </c>
      <c r="N1513" t="s">
        <v>1591</v>
      </c>
      <c r="P1513" s="16">
        <f t="shared" si="147"/>
        <v>27.229999999999997</v>
      </c>
      <c r="Q1513" s="5">
        <f t="shared" si="148"/>
        <v>0</v>
      </c>
      <c r="R1513" s="21">
        <f t="shared" si="149"/>
        <v>11.029999999999998</v>
      </c>
      <c r="S1513"/>
    </row>
    <row r="1514" spans="1:19" x14ac:dyDescent="0.25">
      <c r="A1514" t="s">
        <v>4588</v>
      </c>
      <c r="B1514" s="3" t="s">
        <v>3069</v>
      </c>
      <c r="C1514" t="s">
        <v>3070</v>
      </c>
      <c r="D1514" t="str">
        <f t="shared" si="144"/>
        <v>70% Virgin wool (organic),  30% Silk</v>
      </c>
      <c r="E1514" t="str">
        <f t="shared" si="146"/>
        <v>light grey mélange  (91 )</v>
      </c>
      <c r="F1514" s="1">
        <v>91</v>
      </c>
      <c r="G1514" s="1" t="s">
        <v>523</v>
      </c>
      <c r="H1514" s="3" t="s">
        <v>4514</v>
      </c>
      <c r="I1514" s="2">
        <v>4046304183243</v>
      </c>
      <c r="J1514" s="21">
        <v>17</v>
      </c>
      <c r="L1514" s="63">
        <f t="shared" si="145"/>
        <v>40.799999999999997</v>
      </c>
      <c r="M1514" t="s">
        <v>1590</v>
      </c>
      <c r="N1514" t="s">
        <v>1591</v>
      </c>
      <c r="P1514" s="16">
        <f t="shared" si="147"/>
        <v>28.559999999999995</v>
      </c>
      <c r="Q1514" s="5">
        <f t="shared" si="148"/>
        <v>0</v>
      </c>
      <c r="R1514" s="21">
        <f t="shared" si="149"/>
        <v>11.559999999999995</v>
      </c>
      <c r="S1514"/>
    </row>
    <row r="1515" spans="1:19" x14ac:dyDescent="0.25">
      <c r="A1515" t="s">
        <v>4588</v>
      </c>
      <c r="B1515" s="3" t="s">
        <v>3071</v>
      </c>
      <c r="C1515" t="s">
        <v>3072</v>
      </c>
      <c r="D1515" t="str">
        <f t="shared" si="144"/>
        <v>70% Virgin wool (organic),  30% Silk</v>
      </c>
      <c r="E1515" t="str">
        <f t="shared" si="146"/>
        <v>light grey mélange  (91 )</v>
      </c>
      <c r="F1515" s="1">
        <v>91</v>
      </c>
      <c r="G1515" s="1" t="s">
        <v>523</v>
      </c>
      <c r="H1515" s="3" t="s">
        <v>4515</v>
      </c>
      <c r="I1515" s="2">
        <v>4046304183250</v>
      </c>
      <c r="J1515" s="21">
        <v>17.8</v>
      </c>
      <c r="L1515" s="63">
        <f t="shared" si="145"/>
        <v>42.699999999999996</v>
      </c>
      <c r="M1515" t="s">
        <v>1590</v>
      </c>
      <c r="N1515" t="s">
        <v>1591</v>
      </c>
      <c r="P1515" s="16">
        <f t="shared" si="147"/>
        <v>29.889999999999993</v>
      </c>
      <c r="Q1515" s="5">
        <f t="shared" si="148"/>
        <v>0</v>
      </c>
      <c r="R1515" s="21">
        <f t="shared" si="149"/>
        <v>12.089999999999993</v>
      </c>
      <c r="S1515"/>
    </row>
    <row r="1516" spans="1:19" x14ac:dyDescent="0.25">
      <c r="A1516" t="s">
        <v>4588</v>
      </c>
      <c r="B1516" s="3" t="s">
        <v>3073</v>
      </c>
      <c r="C1516" t="s">
        <v>3074</v>
      </c>
      <c r="D1516" t="str">
        <f t="shared" si="144"/>
        <v>70% Virgin wool (organic),  30% Silk</v>
      </c>
      <c r="E1516" t="str">
        <f t="shared" si="146"/>
        <v>light grey mélange  (91 )</v>
      </c>
      <c r="F1516" s="1">
        <v>91</v>
      </c>
      <c r="G1516" s="1" t="s">
        <v>523</v>
      </c>
      <c r="H1516" s="3" t="s">
        <v>4516</v>
      </c>
      <c r="I1516" s="2">
        <v>4046304183267</v>
      </c>
      <c r="J1516" s="21">
        <v>19.3</v>
      </c>
      <c r="L1516" s="63">
        <f t="shared" si="145"/>
        <v>46.300000000000004</v>
      </c>
      <c r="M1516" t="s">
        <v>1590</v>
      </c>
      <c r="N1516" t="s">
        <v>1591</v>
      </c>
      <c r="P1516" s="16">
        <f t="shared" si="147"/>
        <v>32.410000000000004</v>
      </c>
      <c r="Q1516" s="5">
        <f t="shared" si="148"/>
        <v>0</v>
      </c>
      <c r="R1516" s="21">
        <f t="shared" si="149"/>
        <v>13.110000000000003</v>
      </c>
      <c r="S1516"/>
    </row>
    <row r="1517" spans="1:19" x14ac:dyDescent="0.25">
      <c r="A1517" t="s">
        <v>4588</v>
      </c>
      <c r="B1517" s="3" t="s">
        <v>3075</v>
      </c>
      <c r="C1517" t="s">
        <v>3076</v>
      </c>
      <c r="D1517" t="str">
        <f t="shared" si="144"/>
        <v>70% Virgin wool (organic),  30% Silk</v>
      </c>
      <c r="E1517" t="str">
        <f t="shared" si="146"/>
        <v>navy-blue  (33 )</v>
      </c>
      <c r="F1517" s="1">
        <v>33</v>
      </c>
      <c r="G1517" s="1" t="s">
        <v>1662</v>
      </c>
      <c r="H1517" s="3" t="s">
        <v>4512</v>
      </c>
      <c r="I1517" s="2">
        <v>4046304234167</v>
      </c>
      <c r="J1517" s="21">
        <v>15.4</v>
      </c>
      <c r="L1517" s="63">
        <f t="shared" si="145"/>
        <v>36.950000000000003</v>
      </c>
      <c r="M1517" t="s">
        <v>1590</v>
      </c>
      <c r="N1517" t="s">
        <v>1591</v>
      </c>
      <c r="P1517" s="16">
        <f t="shared" si="147"/>
        <v>25.865000000000002</v>
      </c>
      <c r="Q1517" s="5">
        <f t="shared" si="148"/>
        <v>0</v>
      </c>
      <c r="R1517" s="21">
        <f t="shared" si="149"/>
        <v>10.465000000000002</v>
      </c>
      <c r="S1517"/>
    </row>
    <row r="1518" spans="1:19" x14ac:dyDescent="0.25">
      <c r="A1518" t="s">
        <v>4588</v>
      </c>
      <c r="B1518" s="3" t="s">
        <v>3077</v>
      </c>
      <c r="C1518" t="s">
        <v>3078</v>
      </c>
      <c r="D1518" t="str">
        <f t="shared" si="144"/>
        <v>70% Virgin wool (organic),  30% Silk</v>
      </c>
      <c r="E1518" t="str">
        <f t="shared" si="146"/>
        <v>navy-blue  (33 )</v>
      </c>
      <c r="F1518" s="1">
        <v>33</v>
      </c>
      <c r="G1518" s="1" t="s">
        <v>1662</v>
      </c>
      <c r="H1518" s="3" t="s">
        <v>4513</v>
      </c>
      <c r="I1518" s="2">
        <v>4046304234174</v>
      </c>
      <c r="J1518" s="21">
        <v>16.2</v>
      </c>
      <c r="L1518" s="63">
        <f t="shared" si="145"/>
        <v>38.9</v>
      </c>
      <c r="M1518" t="s">
        <v>1590</v>
      </c>
      <c r="N1518" t="s">
        <v>1591</v>
      </c>
      <c r="P1518" s="16">
        <f t="shared" si="147"/>
        <v>27.229999999999997</v>
      </c>
      <c r="Q1518" s="5">
        <f t="shared" si="148"/>
        <v>0</v>
      </c>
      <c r="R1518" s="21">
        <f t="shared" si="149"/>
        <v>11.029999999999998</v>
      </c>
      <c r="S1518"/>
    </row>
    <row r="1519" spans="1:19" x14ac:dyDescent="0.25">
      <c r="A1519" t="s">
        <v>4588</v>
      </c>
      <c r="B1519" s="3" t="s">
        <v>3079</v>
      </c>
      <c r="C1519" t="s">
        <v>3080</v>
      </c>
      <c r="D1519" t="str">
        <f t="shared" si="144"/>
        <v>70% Virgin wool (organic),  30% Silk</v>
      </c>
      <c r="E1519" t="str">
        <f t="shared" si="146"/>
        <v>navy-blue  (33 )</v>
      </c>
      <c r="F1519" s="1">
        <v>33</v>
      </c>
      <c r="G1519" s="1" t="s">
        <v>1662</v>
      </c>
      <c r="H1519" s="3" t="s">
        <v>4514</v>
      </c>
      <c r="I1519" s="2">
        <v>4046304234181</v>
      </c>
      <c r="J1519" s="21">
        <v>17</v>
      </c>
      <c r="L1519" s="63">
        <f t="shared" si="145"/>
        <v>40.799999999999997</v>
      </c>
      <c r="M1519" t="s">
        <v>1590</v>
      </c>
      <c r="N1519" t="s">
        <v>1591</v>
      </c>
      <c r="P1519" s="16">
        <f t="shared" si="147"/>
        <v>28.559999999999995</v>
      </c>
      <c r="Q1519" s="5">
        <f t="shared" si="148"/>
        <v>0</v>
      </c>
      <c r="R1519" s="21">
        <f t="shared" si="149"/>
        <v>11.559999999999995</v>
      </c>
      <c r="S1519"/>
    </row>
    <row r="1520" spans="1:19" x14ac:dyDescent="0.25">
      <c r="A1520" t="s">
        <v>4588</v>
      </c>
      <c r="B1520" s="3" t="s">
        <v>3081</v>
      </c>
      <c r="C1520" t="s">
        <v>3082</v>
      </c>
      <c r="D1520" t="str">
        <f t="shared" si="144"/>
        <v>70% Virgin wool (organic),  30% Silk</v>
      </c>
      <c r="E1520" t="str">
        <f t="shared" si="146"/>
        <v>navy-blue  (33 )</v>
      </c>
      <c r="F1520" s="1">
        <v>33</v>
      </c>
      <c r="G1520" s="1" t="s">
        <v>1662</v>
      </c>
      <c r="H1520" s="3" t="s">
        <v>4515</v>
      </c>
      <c r="I1520" s="2">
        <v>4046304234198</v>
      </c>
      <c r="J1520" s="21">
        <v>17.8</v>
      </c>
      <c r="L1520" s="63">
        <f t="shared" si="145"/>
        <v>42.699999999999996</v>
      </c>
      <c r="M1520" t="s">
        <v>1590</v>
      </c>
      <c r="N1520" t="s">
        <v>1591</v>
      </c>
      <c r="P1520" s="16">
        <f t="shared" si="147"/>
        <v>29.889999999999993</v>
      </c>
      <c r="Q1520" s="5">
        <f t="shared" si="148"/>
        <v>0</v>
      </c>
      <c r="R1520" s="21">
        <f t="shared" si="149"/>
        <v>12.089999999999993</v>
      </c>
      <c r="S1520"/>
    </row>
    <row r="1521" spans="1:19" x14ac:dyDescent="0.25">
      <c r="A1521" t="s">
        <v>4588</v>
      </c>
      <c r="B1521" s="3" t="s">
        <v>3083</v>
      </c>
      <c r="C1521" t="s">
        <v>3084</v>
      </c>
      <c r="D1521" t="str">
        <f t="shared" ref="D1521:D1584" si="150">M1521&amp;", "&amp;" "&amp;N1521&amp;""</f>
        <v>70% Virgin wool (organic),  30% Silk</v>
      </c>
      <c r="E1521" t="str">
        <f t="shared" si="146"/>
        <v>navy-blue  (33 )</v>
      </c>
      <c r="F1521" s="1">
        <v>33</v>
      </c>
      <c r="G1521" s="1" t="s">
        <v>1662</v>
      </c>
      <c r="H1521" s="3" t="s">
        <v>4516</v>
      </c>
      <c r="I1521" s="2">
        <v>4046304234204</v>
      </c>
      <c r="J1521" s="21">
        <v>19.3</v>
      </c>
      <c r="L1521" s="63">
        <f t="shared" si="145"/>
        <v>46.300000000000004</v>
      </c>
      <c r="M1521" t="s">
        <v>1590</v>
      </c>
      <c r="N1521" t="s">
        <v>1591</v>
      </c>
      <c r="P1521" s="16">
        <f t="shared" si="147"/>
        <v>32.410000000000004</v>
      </c>
      <c r="Q1521" s="5">
        <f t="shared" si="148"/>
        <v>0</v>
      </c>
      <c r="R1521" s="21">
        <f t="shared" si="149"/>
        <v>13.110000000000003</v>
      </c>
      <c r="S1521"/>
    </row>
    <row r="1522" spans="1:19" x14ac:dyDescent="0.25">
      <c r="A1522" t="s">
        <v>4588</v>
      </c>
      <c r="B1522" s="3" t="s">
        <v>3085</v>
      </c>
      <c r="C1522" t="s">
        <v>3086</v>
      </c>
      <c r="D1522" t="str">
        <f t="shared" si="150"/>
        <v>70% Virgin wool (organic),  30% Silk</v>
      </c>
      <c r="E1522" t="str">
        <f t="shared" si="146"/>
        <v>raspberry  (55E )</v>
      </c>
      <c r="F1522" s="1" t="s">
        <v>1931</v>
      </c>
      <c r="G1522" s="1" t="s">
        <v>1932</v>
      </c>
      <c r="H1522" s="3" t="s">
        <v>4512</v>
      </c>
      <c r="I1522" s="2">
        <v>4046304234228</v>
      </c>
      <c r="J1522" s="21">
        <v>15.4</v>
      </c>
      <c r="L1522" s="63">
        <f t="shared" si="145"/>
        <v>36.950000000000003</v>
      </c>
      <c r="M1522" t="s">
        <v>1590</v>
      </c>
      <c r="N1522" t="s">
        <v>1591</v>
      </c>
      <c r="P1522" s="16">
        <f t="shared" si="147"/>
        <v>25.865000000000002</v>
      </c>
      <c r="Q1522" s="5">
        <f t="shared" si="148"/>
        <v>0</v>
      </c>
      <c r="R1522" s="21">
        <f t="shared" si="149"/>
        <v>10.465000000000002</v>
      </c>
      <c r="S1522"/>
    </row>
    <row r="1523" spans="1:19" x14ac:dyDescent="0.25">
      <c r="A1523" t="s">
        <v>4588</v>
      </c>
      <c r="B1523" s="3" t="s">
        <v>3087</v>
      </c>
      <c r="C1523" t="s">
        <v>3088</v>
      </c>
      <c r="D1523" t="str">
        <f t="shared" si="150"/>
        <v>70% Virgin wool (organic),  30% Silk</v>
      </c>
      <c r="E1523" t="str">
        <f t="shared" si="146"/>
        <v>raspberry  (55E )</v>
      </c>
      <c r="F1523" s="1" t="s">
        <v>1931</v>
      </c>
      <c r="G1523" s="1" t="s">
        <v>1932</v>
      </c>
      <c r="H1523" s="3" t="s">
        <v>4513</v>
      </c>
      <c r="I1523" s="2">
        <v>4046304234235</v>
      </c>
      <c r="J1523" s="21">
        <v>16.2</v>
      </c>
      <c r="L1523" s="63">
        <f t="shared" si="145"/>
        <v>38.9</v>
      </c>
      <c r="M1523" t="s">
        <v>1590</v>
      </c>
      <c r="N1523" t="s">
        <v>1591</v>
      </c>
      <c r="P1523" s="16">
        <f t="shared" si="147"/>
        <v>27.229999999999997</v>
      </c>
      <c r="Q1523" s="5">
        <f t="shared" si="148"/>
        <v>0</v>
      </c>
      <c r="R1523" s="21">
        <f t="shared" si="149"/>
        <v>11.029999999999998</v>
      </c>
      <c r="S1523"/>
    </row>
    <row r="1524" spans="1:19" x14ac:dyDescent="0.25">
      <c r="A1524" t="s">
        <v>4588</v>
      </c>
      <c r="B1524" s="3" t="s">
        <v>3089</v>
      </c>
      <c r="C1524" t="s">
        <v>3090</v>
      </c>
      <c r="D1524" t="str">
        <f t="shared" si="150"/>
        <v>70% Virgin wool (organic),  30% Silk</v>
      </c>
      <c r="E1524" t="str">
        <f t="shared" si="146"/>
        <v>raspberry  (55E )</v>
      </c>
      <c r="F1524" s="1" t="s">
        <v>1931</v>
      </c>
      <c r="G1524" s="1" t="s">
        <v>1932</v>
      </c>
      <c r="H1524" s="3" t="s">
        <v>4514</v>
      </c>
      <c r="I1524" s="2">
        <v>4046304234242</v>
      </c>
      <c r="J1524" s="21">
        <v>17</v>
      </c>
      <c r="L1524" s="63">
        <f t="shared" si="145"/>
        <v>40.799999999999997</v>
      </c>
      <c r="M1524" t="s">
        <v>1590</v>
      </c>
      <c r="N1524" t="s">
        <v>1591</v>
      </c>
      <c r="P1524" s="16">
        <f t="shared" si="147"/>
        <v>28.559999999999995</v>
      </c>
      <c r="Q1524" s="5">
        <f t="shared" si="148"/>
        <v>0</v>
      </c>
      <c r="R1524" s="21">
        <f t="shared" si="149"/>
        <v>11.559999999999995</v>
      </c>
      <c r="S1524"/>
    </row>
    <row r="1525" spans="1:19" x14ac:dyDescent="0.25">
      <c r="A1525" t="s">
        <v>4588</v>
      </c>
      <c r="B1525" s="3" t="s">
        <v>3091</v>
      </c>
      <c r="C1525" t="s">
        <v>3092</v>
      </c>
      <c r="D1525" t="str">
        <f t="shared" si="150"/>
        <v>70% Virgin wool (organic),  30% Silk</v>
      </c>
      <c r="E1525" t="str">
        <f t="shared" si="146"/>
        <v>raspberry  (55E )</v>
      </c>
      <c r="F1525" s="1" t="s">
        <v>1931</v>
      </c>
      <c r="G1525" s="1" t="s">
        <v>1932</v>
      </c>
      <c r="H1525" s="3" t="s">
        <v>4515</v>
      </c>
      <c r="I1525" s="2">
        <v>4046304234259</v>
      </c>
      <c r="J1525" s="21">
        <v>17.8</v>
      </c>
      <c r="L1525" s="63">
        <f t="shared" si="145"/>
        <v>42.699999999999996</v>
      </c>
      <c r="M1525" t="s">
        <v>1590</v>
      </c>
      <c r="N1525" t="s">
        <v>1591</v>
      </c>
      <c r="P1525" s="16">
        <f t="shared" si="147"/>
        <v>29.889999999999993</v>
      </c>
      <c r="Q1525" s="5">
        <f t="shared" si="148"/>
        <v>0</v>
      </c>
      <c r="R1525" s="21">
        <f t="shared" si="149"/>
        <v>12.089999999999993</v>
      </c>
      <c r="S1525"/>
    </row>
    <row r="1526" spans="1:19" x14ac:dyDescent="0.25">
      <c r="A1526" t="s">
        <v>4588</v>
      </c>
      <c r="B1526" s="3" t="s">
        <v>3093</v>
      </c>
      <c r="C1526" t="s">
        <v>3094</v>
      </c>
      <c r="D1526" t="str">
        <f t="shared" si="150"/>
        <v>70% Virgin wool (organic),  30% Silk</v>
      </c>
      <c r="E1526" t="str">
        <f t="shared" si="146"/>
        <v>raspberry  (55E )</v>
      </c>
      <c r="F1526" s="1" t="s">
        <v>1931</v>
      </c>
      <c r="G1526" s="1" t="s">
        <v>1932</v>
      </c>
      <c r="H1526" s="3" t="s">
        <v>4516</v>
      </c>
      <c r="I1526" s="2">
        <v>4046304234266</v>
      </c>
      <c r="J1526" s="21">
        <v>19.3</v>
      </c>
      <c r="L1526" s="63">
        <f t="shared" si="145"/>
        <v>46.300000000000004</v>
      </c>
      <c r="M1526" t="s">
        <v>1590</v>
      </c>
      <c r="N1526" t="s">
        <v>1591</v>
      </c>
      <c r="P1526" s="16">
        <f t="shared" si="147"/>
        <v>32.410000000000004</v>
      </c>
      <c r="Q1526" s="5">
        <f t="shared" si="148"/>
        <v>0</v>
      </c>
      <c r="R1526" s="21">
        <f t="shared" si="149"/>
        <v>13.110000000000003</v>
      </c>
      <c r="S1526"/>
    </row>
    <row r="1527" spans="1:19" x14ac:dyDescent="0.25">
      <c r="A1527" t="s">
        <v>4588</v>
      </c>
      <c r="B1527" s="3" t="s">
        <v>3095</v>
      </c>
      <c r="C1527" t="s">
        <v>3096</v>
      </c>
      <c r="D1527" t="str">
        <f t="shared" si="150"/>
        <v>70% Virgin wool (organic),  30% Silk</v>
      </c>
      <c r="E1527" t="str">
        <f t="shared" si="146"/>
        <v>natural (with print)  (0100E )</v>
      </c>
      <c r="F1527" s="1" t="s">
        <v>2549</v>
      </c>
      <c r="G1527" s="1" t="s">
        <v>2550</v>
      </c>
      <c r="H1527" s="3" t="s">
        <v>4512</v>
      </c>
      <c r="I1527" s="2">
        <v>4046304208434</v>
      </c>
      <c r="J1527" s="21">
        <v>14.1</v>
      </c>
      <c r="L1527" s="63">
        <f t="shared" si="145"/>
        <v>33.85</v>
      </c>
      <c r="M1527" t="s">
        <v>1590</v>
      </c>
      <c r="N1527" t="s">
        <v>1591</v>
      </c>
      <c r="P1527" s="16">
        <f t="shared" si="147"/>
        <v>23.695</v>
      </c>
      <c r="Q1527" s="5">
        <f t="shared" si="148"/>
        <v>0</v>
      </c>
      <c r="R1527" s="21">
        <f t="shared" si="149"/>
        <v>9.5950000000000006</v>
      </c>
      <c r="S1527"/>
    </row>
    <row r="1528" spans="1:19" x14ac:dyDescent="0.25">
      <c r="A1528" t="s">
        <v>4588</v>
      </c>
      <c r="B1528" s="3" t="s">
        <v>3097</v>
      </c>
      <c r="C1528" t="s">
        <v>3098</v>
      </c>
      <c r="D1528" t="str">
        <f t="shared" si="150"/>
        <v>70% Virgin wool (organic),  30% Silk</v>
      </c>
      <c r="E1528" t="str">
        <f t="shared" si="146"/>
        <v>natural (with print)  (0100E )</v>
      </c>
      <c r="F1528" s="1" t="s">
        <v>2549</v>
      </c>
      <c r="G1528" s="1" t="s">
        <v>2550</v>
      </c>
      <c r="H1528" s="3" t="s">
        <v>4513</v>
      </c>
      <c r="I1528" s="2">
        <v>4046304208441</v>
      </c>
      <c r="J1528" s="21">
        <v>14.5</v>
      </c>
      <c r="L1528" s="63">
        <f t="shared" si="145"/>
        <v>34.799999999999997</v>
      </c>
      <c r="M1528" t="s">
        <v>1590</v>
      </c>
      <c r="N1528" t="s">
        <v>1591</v>
      </c>
      <c r="P1528" s="16">
        <f t="shared" si="147"/>
        <v>24.359999999999996</v>
      </c>
      <c r="Q1528" s="5">
        <f t="shared" si="148"/>
        <v>0</v>
      </c>
      <c r="R1528" s="21">
        <f t="shared" si="149"/>
        <v>9.8599999999999959</v>
      </c>
      <c r="S1528"/>
    </row>
    <row r="1529" spans="1:19" x14ac:dyDescent="0.25">
      <c r="A1529" t="s">
        <v>4588</v>
      </c>
      <c r="B1529" s="3" t="s">
        <v>3099</v>
      </c>
      <c r="C1529" t="s">
        <v>3100</v>
      </c>
      <c r="D1529" t="str">
        <f t="shared" si="150"/>
        <v>70% Virgin wool (organic),  30% Silk</v>
      </c>
      <c r="E1529" t="str">
        <f t="shared" si="146"/>
        <v>natural (with print)  (0100E )</v>
      </c>
      <c r="F1529" s="1" t="s">
        <v>2549</v>
      </c>
      <c r="G1529" s="1" t="s">
        <v>2550</v>
      </c>
      <c r="H1529" s="3" t="s">
        <v>4514</v>
      </c>
      <c r="I1529" s="2">
        <v>4046304208458</v>
      </c>
      <c r="J1529" s="21">
        <v>15.5</v>
      </c>
      <c r="L1529" s="63">
        <f t="shared" si="145"/>
        <v>37.200000000000003</v>
      </c>
      <c r="M1529" t="s">
        <v>1590</v>
      </c>
      <c r="N1529" t="s">
        <v>1591</v>
      </c>
      <c r="P1529" s="16">
        <f t="shared" si="147"/>
        <v>26.04</v>
      </c>
      <c r="Q1529" s="5">
        <f t="shared" si="148"/>
        <v>0</v>
      </c>
      <c r="R1529" s="21">
        <f t="shared" si="149"/>
        <v>10.54</v>
      </c>
      <c r="S1529"/>
    </row>
    <row r="1530" spans="1:19" x14ac:dyDescent="0.25">
      <c r="A1530" t="s">
        <v>4588</v>
      </c>
      <c r="B1530" s="3" t="s">
        <v>3101</v>
      </c>
      <c r="C1530" t="s">
        <v>3102</v>
      </c>
      <c r="D1530" t="str">
        <f t="shared" si="150"/>
        <v>70% Virgin wool (organic),  30% Silk</v>
      </c>
      <c r="E1530" t="str">
        <f t="shared" si="146"/>
        <v>natural (with print)  (0100E )</v>
      </c>
      <c r="F1530" s="1" t="s">
        <v>2549</v>
      </c>
      <c r="G1530" s="1" t="s">
        <v>2550</v>
      </c>
      <c r="H1530" s="3" t="s">
        <v>4515</v>
      </c>
      <c r="I1530" s="2">
        <v>4046304208465</v>
      </c>
      <c r="J1530" s="21">
        <v>16.899999999999999</v>
      </c>
      <c r="L1530" s="63">
        <f t="shared" si="145"/>
        <v>40.550000000000004</v>
      </c>
      <c r="M1530" t="s">
        <v>1590</v>
      </c>
      <c r="N1530" t="s">
        <v>1591</v>
      </c>
      <c r="P1530" s="16">
        <f t="shared" si="147"/>
        <v>28.385000000000002</v>
      </c>
      <c r="Q1530" s="5">
        <f t="shared" si="148"/>
        <v>0</v>
      </c>
      <c r="R1530" s="21">
        <f t="shared" si="149"/>
        <v>11.485000000000003</v>
      </c>
      <c r="S1530"/>
    </row>
    <row r="1531" spans="1:19" x14ac:dyDescent="0.25">
      <c r="A1531" t="s">
        <v>4588</v>
      </c>
      <c r="B1531" s="3" t="s">
        <v>3103</v>
      </c>
      <c r="C1531" t="s">
        <v>3104</v>
      </c>
      <c r="D1531" t="str">
        <f t="shared" si="150"/>
        <v>70% Virgin wool (organic),  30% Silk</v>
      </c>
      <c r="E1531" t="str">
        <f t="shared" si="146"/>
        <v>natural (with print)  (0100E )</v>
      </c>
      <c r="F1531" s="1" t="s">
        <v>2549</v>
      </c>
      <c r="G1531" s="1" t="s">
        <v>2550</v>
      </c>
      <c r="H1531" s="3" t="s">
        <v>4516</v>
      </c>
      <c r="I1531" s="2">
        <v>4046304208472</v>
      </c>
      <c r="J1531" s="21">
        <v>17.3</v>
      </c>
      <c r="L1531" s="63">
        <f t="shared" si="145"/>
        <v>41.5</v>
      </c>
      <c r="M1531" t="s">
        <v>1590</v>
      </c>
      <c r="N1531" t="s">
        <v>1591</v>
      </c>
      <c r="P1531" s="16">
        <f t="shared" si="147"/>
        <v>29.049999999999997</v>
      </c>
      <c r="Q1531" s="5">
        <f t="shared" si="148"/>
        <v>0</v>
      </c>
      <c r="R1531" s="21">
        <f t="shared" si="149"/>
        <v>11.749999999999996</v>
      </c>
      <c r="S1531"/>
    </row>
    <row r="1532" spans="1:19" x14ac:dyDescent="0.25">
      <c r="A1532" t="s">
        <v>4588</v>
      </c>
      <c r="B1532" s="3" t="s">
        <v>3105</v>
      </c>
      <c r="C1532" t="s">
        <v>3106</v>
      </c>
      <c r="D1532" t="str">
        <f t="shared" si="150"/>
        <v>70% Virgin wool (organic),  30% Silk</v>
      </c>
      <c r="E1532" t="str">
        <f t="shared" si="146"/>
        <v xml:space="preserve">  (4 )</v>
      </c>
      <c r="F1532" s="1">
        <v>4</v>
      </c>
      <c r="H1532" s="3" t="s">
        <v>4512</v>
      </c>
      <c r="I1532" s="2">
        <v>4046304183533</v>
      </c>
      <c r="J1532" s="21">
        <v>14.1</v>
      </c>
      <c r="L1532" s="63">
        <f t="shared" si="145"/>
        <v>33.85</v>
      </c>
      <c r="M1532" t="s">
        <v>1590</v>
      </c>
      <c r="N1532" t="s">
        <v>1591</v>
      </c>
      <c r="P1532" s="16">
        <f t="shared" si="147"/>
        <v>23.695</v>
      </c>
      <c r="Q1532" s="5">
        <f t="shared" si="148"/>
        <v>0</v>
      </c>
      <c r="R1532" s="21">
        <f t="shared" si="149"/>
        <v>9.5950000000000006</v>
      </c>
      <c r="S1532"/>
    </row>
    <row r="1533" spans="1:19" x14ac:dyDescent="0.25">
      <c r="A1533" t="s">
        <v>4588</v>
      </c>
      <c r="B1533" s="3" t="s">
        <v>3107</v>
      </c>
      <c r="C1533" t="s">
        <v>3108</v>
      </c>
      <c r="D1533" t="str">
        <f t="shared" si="150"/>
        <v>70% Virgin wool (organic),  30% Silk</v>
      </c>
      <c r="E1533" t="str">
        <f t="shared" si="146"/>
        <v xml:space="preserve">  (4 )</v>
      </c>
      <c r="F1533" s="1">
        <v>4</v>
      </c>
      <c r="H1533" s="3" t="s">
        <v>4513</v>
      </c>
      <c r="I1533" s="2">
        <v>4046304183540</v>
      </c>
      <c r="J1533" s="21">
        <v>14.5</v>
      </c>
      <c r="L1533" s="63">
        <f t="shared" si="145"/>
        <v>34.799999999999997</v>
      </c>
      <c r="M1533" t="s">
        <v>1590</v>
      </c>
      <c r="N1533" t="s">
        <v>1591</v>
      </c>
      <c r="P1533" s="16">
        <f t="shared" si="147"/>
        <v>24.359999999999996</v>
      </c>
      <c r="Q1533" s="5">
        <f t="shared" si="148"/>
        <v>0</v>
      </c>
      <c r="R1533" s="21">
        <f t="shared" si="149"/>
        <v>9.8599999999999959</v>
      </c>
      <c r="S1533"/>
    </row>
    <row r="1534" spans="1:19" x14ac:dyDescent="0.25">
      <c r="A1534" t="s">
        <v>4588</v>
      </c>
      <c r="B1534" s="3" t="s">
        <v>3109</v>
      </c>
      <c r="C1534" t="s">
        <v>3110</v>
      </c>
      <c r="D1534" t="str">
        <f t="shared" si="150"/>
        <v>70% Virgin wool (organic),  30% Silk</v>
      </c>
      <c r="E1534" t="str">
        <f t="shared" si="146"/>
        <v xml:space="preserve">  (4 )</v>
      </c>
      <c r="F1534" s="1">
        <v>4</v>
      </c>
      <c r="H1534" s="3" t="s">
        <v>4514</v>
      </c>
      <c r="I1534" s="2">
        <v>4046304183557</v>
      </c>
      <c r="J1534" s="21">
        <v>15.5</v>
      </c>
      <c r="L1534" s="63">
        <f t="shared" si="145"/>
        <v>37.200000000000003</v>
      </c>
      <c r="M1534" t="s">
        <v>1590</v>
      </c>
      <c r="N1534" t="s">
        <v>1591</v>
      </c>
      <c r="P1534" s="16">
        <f t="shared" si="147"/>
        <v>26.04</v>
      </c>
      <c r="Q1534" s="5">
        <f t="shared" si="148"/>
        <v>0</v>
      </c>
      <c r="R1534" s="21">
        <f t="shared" si="149"/>
        <v>10.54</v>
      </c>
      <c r="S1534"/>
    </row>
    <row r="1535" spans="1:19" x14ac:dyDescent="0.25">
      <c r="A1535" t="s">
        <v>4588</v>
      </c>
      <c r="B1535" s="3" t="s">
        <v>3111</v>
      </c>
      <c r="C1535" t="s">
        <v>3112</v>
      </c>
      <c r="D1535" t="str">
        <f t="shared" si="150"/>
        <v>70% Virgin wool (organic),  30% Silk</v>
      </c>
      <c r="E1535" t="str">
        <f t="shared" si="146"/>
        <v xml:space="preserve">  (4 )</v>
      </c>
      <c r="F1535" s="1">
        <v>4</v>
      </c>
      <c r="H1535" s="3" t="s">
        <v>4515</v>
      </c>
      <c r="I1535" s="2">
        <v>4046304183564</v>
      </c>
      <c r="J1535" s="21">
        <v>16.899999999999999</v>
      </c>
      <c r="L1535" s="63">
        <f t="shared" si="145"/>
        <v>40.550000000000004</v>
      </c>
      <c r="M1535" t="s">
        <v>1590</v>
      </c>
      <c r="N1535" t="s">
        <v>1591</v>
      </c>
      <c r="P1535" s="16">
        <f t="shared" si="147"/>
        <v>28.385000000000002</v>
      </c>
      <c r="Q1535" s="5">
        <f t="shared" si="148"/>
        <v>0</v>
      </c>
      <c r="R1535" s="21">
        <f t="shared" si="149"/>
        <v>11.485000000000003</v>
      </c>
      <c r="S1535"/>
    </row>
    <row r="1536" spans="1:19" x14ac:dyDescent="0.25">
      <c r="A1536" t="s">
        <v>4588</v>
      </c>
      <c r="B1536" s="3" t="s">
        <v>3113</v>
      </c>
      <c r="C1536" t="s">
        <v>3114</v>
      </c>
      <c r="D1536" t="str">
        <f t="shared" si="150"/>
        <v>70% Virgin wool (organic),  30% Silk</v>
      </c>
      <c r="E1536" t="str">
        <f t="shared" si="146"/>
        <v xml:space="preserve">  (4 )</v>
      </c>
      <c r="F1536" s="1">
        <v>4</v>
      </c>
      <c r="H1536" s="3" t="s">
        <v>4516</v>
      </c>
      <c r="I1536" s="2">
        <v>4046304183571</v>
      </c>
      <c r="J1536" s="21">
        <v>17.3</v>
      </c>
      <c r="L1536" s="63">
        <f t="shared" si="145"/>
        <v>41.5</v>
      </c>
      <c r="M1536" t="s">
        <v>1590</v>
      </c>
      <c r="N1536" t="s">
        <v>1591</v>
      </c>
      <c r="P1536" s="16">
        <f t="shared" si="147"/>
        <v>29.049999999999997</v>
      </c>
      <c r="Q1536" s="5">
        <f t="shared" si="148"/>
        <v>0</v>
      </c>
      <c r="R1536" s="21">
        <f t="shared" si="149"/>
        <v>11.749999999999996</v>
      </c>
      <c r="S1536"/>
    </row>
    <row r="1537" spans="1:19" x14ac:dyDescent="0.25">
      <c r="A1537" t="s">
        <v>4588</v>
      </c>
      <c r="B1537" s="3" t="s">
        <v>3115</v>
      </c>
      <c r="C1537" t="s">
        <v>3116</v>
      </c>
      <c r="D1537" t="str">
        <f t="shared" si="150"/>
        <v>70% Virgin wool (organic),  30% Silk</v>
      </c>
      <c r="E1537" t="str">
        <f t="shared" si="146"/>
        <v>saffron  (18E )</v>
      </c>
      <c r="F1537" s="1" t="s">
        <v>2511</v>
      </c>
      <c r="G1537" s="1" t="s">
        <v>2512</v>
      </c>
      <c r="H1537" s="3" t="s">
        <v>4512</v>
      </c>
      <c r="I1537" s="2">
        <v>4046304228135</v>
      </c>
      <c r="J1537" s="21">
        <v>14.1</v>
      </c>
      <c r="L1537" s="63">
        <f t="shared" si="145"/>
        <v>33.85</v>
      </c>
      <c r="M1537" t="s">
        <v>1590</v>
      </c>
      <c r="N1537" t="s">
        <v>1591</v>
      </c>
      <c r="P1537" s="16">
        <f t="shared" si="147"/>
        <v>23.695</v>
      </c>
      <c r="Q1537" s="5">
        <f t="shared" si="148"/>
        <v>0</v>
      </c>
      <c r="R1537" s="21">
        <f t="shared" si="149"/>
        <v>9.5950000000000006</v>
      </c>
      <c r="S1537"/>
    </row>
    <row r="1538" spans="1:19" x14ac:dyDescent="0.25">
      <c r="A1538" t="s">
        <v>4588</v>
      </c>
      <c r="B1538" s="3" t="s">
        <v>3117</v>
      </c>
      <c r="C1538" t="s">
        <v>3118</v>
      </c>
      <c r="D1538" t="str">
        <f t="shared" si="150"/>
        <v>70% Virgin wool (organic),  30% Silk</v>
      </c>
      <c r="E1538" t="str">
        <f t="shared" si="146"/>
        <v>saffron  (18E )</v>
      </c>
      <c r="F1538" s="1" t="s">
        <v>2511</v>
      </c>
      <c r="G1538" s="1" t="s">
        <v>2512</v>
      </c>
      <c r="H1538" s="3" t="s">
        <v>4513</v>
      </c>
      <c r="I1538" s="2">
        <v>4046304228142</v>
      </c>
      <c r="J1538" s="21">
        <v>14.5</v>
      </c>
      <c r="L1538" s="63">
        <f t="shared" si="145"/>
        <v>34.799999999999997</v>
      </c>
      <c r="M1538" t="s">
        <v>1590</v>
      </c>
      <c r="N1538" t="s">
        <v>1591</v>
      </c>
      <c r="P1538" s="16">
        <f t="shared" si="147"/>
        <v>24.359999999999996</v>
      </c>
      <c r="Q1538" s="5">
        <f t="shared" si="148"/>
        <v>0</v>
      </c>
      <c r="R1538" s="21">
        <f t="shared" si="149"/>
        <v>9.8599999999999959</v>
      </c>
      <c r="S1538"/>
    </row>
    <row r="1539" spans="1:19" x14ac:dyDescent="0.25">
      <c r="A1539" t="s">
        <v>4588</v>
      </c>
      <c r="B1539" s="3" t="s">
        <v>3119</v>
      </c>
      <c r="C1539" t="s">
        <v>3120</v>
      </c>
      <c r="D1539" t="str">
        <f t="shared" si="150"/>
        <v>70% Virgin wool (organic),  30% Silk</v>
      </c>
      <c r="E1539" t="str">
        <f t="shared" si="146"/>
        <v>saffron  (18E )</v>
      </c>
      <c r="F1539" s="1" t="s">
        <v>2511</v>
      </c>
      <c r="G1539" s="1" t="s">
        <v>2512</v>
      </c>
      <c r="H1539" s="3" t="s">
        <v>4514</v>
      </c>
      <c r="I1539" s="2">
        <v>4046304228159</v>
      </c>
      <c r="J1539" s="21">
        <v>15.5</v>
      </c>
      <c r="L1539" s="63">
        <f t="shared" si="145"/>
        <v>37.200000000000003</v>
      </c>
      <c r="M1539" t="s">
        <v>1590</v>
      </c>
      <c r="N1539" t="s">
        <v>1591</v>
      </c>
      <c r="P1539" s="16">
        <f t="shared" si="147"/>
        <v>26.04</v>
      </c>
      <c r="Q1539" s="5">
        <f t="shared" si="148"/>
        <v>0</v>
      </c>
      <c r="R1539" s="21">
        <f t="shared" si="149"/>
        <v>10.54</v>
      </c>
      <c r="S1539"/>
    </row>
    <row r="1540" spans="1:19" x14ac:dyDescent="0.25">
      <c r="A1540" t="s">
        <v>4588</v>
      </c>
      <c r="B1540" s="3" t="s">
        <v>3121</v>
      </c>
      <c r="C1540" t="s">
        <v>3122</v>
      </c>
      <c r="D1540" t="str">
        <f t="shared" si="150"/>
        <v>70% Virgin wool (organic),  30% Silk</v>
      </c>
      <c r="E1540" t="str">
        <f t="shared" si="146"/>
        <v>saffron  (18E )</v>
      </c>
      <c r="F1540" s="1" t="s">
        <v>2511</v>
      </c>
      <c r="G1540" s="1" t="s">
        <v>2512</v>
      </c>
      <c r="H1540" s="3" t="s">
        <v>4515</v>
      </c>
      <c r="I1540" s="2">
        <v>4046304228166</v>
      </c>
      <c r="J1540" s="21">
        <v>16.899999999999999</v>
      </c>
      <c r="L1540" s="63">
        <f t="shared" si="145"/>
        <v>40.550000000000004</v>
      </c>
      <c r="M1540" t="s">
        <v>1590</v>
      </c>
      <c r="N1540" t="s">
        <v>1591</v>
      </c>
      <c r="P1540" s="16">
        <f t="shared" si="147"/>
        <v>28.385000000000002</v>
      </c>
      <c r="Q1540" s="5">
        <f t="shared" si="148"/>
        <v>0</v>
      </c>
      <c r="R1540" s="21">
        <f t="shared" si="149"/>
        <v>11.485000000000003</v>
      </c>
      <c r="S1540"/>
    </row>
    <row r="1541" spans="1:19" x14ac:dyDescent="0.25">
      <c r="A1541" t="s">
        <v>4588</v>
      </c>
      <c r="B1541" s="3" t="s">
        <v>3123</v>
      </c>
      <c r="C1541" t="s">
        <v>3124</v>
      </c>
      <c r="D1541" t="str">
        <f t="shared" si="150"/>
        <v>70% Virgin wool (organic),  30% Silk</v>
      </c>
      <c r="E1541" t="str">
        <f t="shared" si="146"/>
        <v>saffron  (18E )</v>
      </c>
      <c r="F1541" s="1" t="s">
        <v>2511</v>
      </c>
      <c r="G1541" s="1" t="s">
        <v>2512</v>
      </c>
      <c r="H1541" s="3" t="s">
        <v>4516</v>
      </c>
      <c r="I1541" s="2">
        <v>4046304228173</v>
      </c>
      <c r="J1541" s="21">
        <v>17.3</v>
      </c>
      <c r="L1541" s="63">
        <f t="shared" ref="L1541:L1604" si="151">ROUND((J1541*2.4)/50,3)*50</f>
        <v>41.5</v>
      </c>
      <c r="M1541" t="s">
        <v>1590</v>
      </c>
      <c r="N1541" t="s">
        <v>1591</v>
      </c>
      <c r="P1541" s="16">
        <f t="shared" si="147"/>
        <v>29.049999999999997</v>
      </c>
      <c r="Q1541" s="5">
        <f t="shared" si="148"/>
        <v>0</v>
      </c>
      <c r="R1541" s="21">
        <f t="shared" si="149"/>
        <v>11.749999999999996</v>
      </c>
      <c r="S1541"/>
    </row>
    <row r="1542" spans="1:19" x14ac:dyDescent="0.25">
      <c r="A1542" t="s">
        <v>4588</v>
      </c>
      <c r="B1542" s="3" t="s">
        <v>3125</v>
      </c>
      <c r="C1542" t="s">
        <v>3126</v>
      </c>
      <c r="D1542" t="str">
        <f t="shared" si="150"/>
        <v>70% Virgin wool (organic),  30% Silk</v>
      </c>
      <c r="E1542" t="str">
        <f t="shared" ref="E1542:E1605" si="152">G1542&amp;" "&amp;" (" &amp;F1542&amp;" )"</f>
        <v>ice-blue  (35 )</v>
      </c>
      <c r="F1542" s="1">
        <v>35</v>
      </c>
      <c r="G1542" s="1" t="s">
        <v>1876</v>
      </c>
      <c r="H1542" s="3" t="s">
        <v>4512</v>
      </c>
      <c r="I1542" s="2">
        <v>4046304183595</v>
      </c>
      <c r="J1542" s="21">
        <v>14.1</v>
      </c>
      <c r="L1542" s="63">
        <f t="shared" si="151"/>
        <v>33.85</v>
      </c>
      <c r="M1542" t="s">
        <v>1590</v>
      </c>
      <c r="N1542" t="s">
        <v>1591</v>
      </c>
      <c r="P1542" s="16">
        <f t="shared" ref="P1542:P1605" si="153">L1542*(1-$P$4)</f>
        <v>23.695</v>
      </c>
      <c r="Q1542" s="5">
        <f t="shared" ref="Q1542:Q1605" si="154">K1542*P1542</f>
        <v>0</v>
      </c>
      <c r="R1542" s="21">
        <f t="shared" ref="R1542:R1605" si="155">P1542-J1542</f>
        <v>9.5950000000000006</v>
      </c>
      <c r="S1542"/>
    </row>
    <row r="1543" spans="1:19" x14ac:dyDescent="0.25">
      <c r="A1543" t="s">
        <v>4588</v>
      </c>
      <c r="B1543" s="3" t="s">
        <v>3127</v>
      </c>
      <c r="C1543" t="s">
        <v>3128</v>
      </c>
      <c r="D1543" t="str">
        <f t="shared" si="150"/>
        <v>70% Virgin wool (organic),  30% Silk</v>
      </c>
      <c r="E1543" t="str">
        <f t="shared" si="152"/>
        <v>ice-blue  (35 )</v>
      </c>
      <c r="F1543" s="1">
        <v>35</v>
      </c>
      <c r="G1543" s="1" t="s">
        <v>1876</v>
      </c>
      <c r="H1543" s="3" t="s">
        <v>4513</v>
      </c>
      <c r="I1543" s="2">
        <v>4046304183601</v>
      </c>
      <c r="J1543" s="21">
        <v>14.5</v>
      </c>
      <c r="L1543" s="63">
        <f t="shared" si="151"/>
        <v>34.799999999999997</v>
      </c>
      <c r="M1543" t="s">
        <v>1590</v>
      </c>
      <c r="N1543" t="s">
        <v>1591</v>
      </c>
      <c r="P1543" s="16">
        <f t="shared" si="153"/>
        <v>24.359999999999996</v>
      </c>
      <c r="Q1543" s="5">
        <f t="shared" si="154"/>
        <v>0</v>
      </c>
      <c r="R1543" s="21">
        <f t="shared" si="155"/>
        <v>9.8599999999999959</v>
      </c>
      <c r="S1543"/>
    </row>
    <row r="1544" spans="1:19" x14ac:dyDescent="0.25">
      <c r="A1544" t="s">
        <v>4588</v>
      </c>
      <c r="B1544" s="3" t="s">
        <v>3129</v>
      </c>
      <c r="C1544" t="s">
        <v>3130</v>
      </c>
      <c r="D1544" t="str">
        <f t="shared" si="150"/>
        <v>70% Virgin wool (organic),  30% Silk</v>
      </c>
      <c r="E1544" t="str">
        <f t="shared" si="152"/>
        <v>ice-blue  (35 )</v>
      </c>
      <c r="F1544" s="1">
        <v>35</v>
      </c>
      <c r="G1544" s="1" t="s">
        <v>1876</v>
      </c>
      <c r="H1544" s="3" t="s">
        <v>4514</v>
      </c>
      <c r="I1544" s="2">
        <v>4046304183618</v>
      </c>
      <c r="J1544" s="21">
        <v>15.5</v>
      </c>
      <c r="L1544" s="63">
        <f t="shared" si="151"/>
        <v>37.200000000000003</v>
      </c>
      <c r="M1544" t="s">
        <v>1590</v>
      </c>
      <c r="N1544" t="s">
        <v>1591</v>
      </c>
      <c r="P1544" s="16">
        <f t="shared" si="153"/>
        <v>26.04</v>
      </c>
      <c r="Q1544" s="5">
        <f t="shared" si="154"/>
        <v>0</v>
      </c>
      <c r="R1544" s="21">
        <f t="shared" si="155"/>
        <v>10.54</v>
      </c>
      <c r="S1544"/>
    </row>
    <row r="1545" spans="1:19" x14ac:dyDescent="0.25">
      <c r="A1545" t="s">
        <v>4588</v>
      </c>
      <c r="B1545" s="3" t="s">
        <v>3131</v>
      </c>
      <c r="C1545" t="s">
        <v>3132</v>
      </c>
      <c r="D1545" t="str">
        <f t="shared" si="150"/>
        <v>70% Virgin wool (organic),  30% Silk</v>
      </c>
      <c r="E1545" t="str">
        <f t="shared" si="152"/>
        <v>ice-blue  (35 )</v>
      </c>
      <c r="F1545" s="1">
        <v>35</v>
      </c>
      <c r="G1545" s="1" t="s">
        <v>1876</v>
      </c>
      <c r="H1545" s="3" t="s">
        <v>4515</v>
      </c>
      <c r="I1545" s="2">
        <v>4046304183625</v>
      </c>
      <c r="J1545" s="21">
        <v>16.899999999999999</v>
      </c>
      <c r="L1545" s="63">
        <f t="shared" si="151"/>
        <v>40.550000000000004</v>
      </c>
      <c r="M1545" t="s">
        <v>1590</v>
      </c>
      <c r="N1545" t="s">
        <v>1591</v>
      </c>
      <c r="P1545" s="16">
        <f t="shared" si="153"/>
        <v>28.385000000000002</v>
      </c>
      <c r="Q1545" s="5">
        <f t="shared" si="154"/>
        <v>0</v>
      </c>
      <c r="R1545" s="21">
        <f t="shared" si="155"/>
        <v>11.485000000000003</v>
      </c>
      <c r="S1545"/>
    </row>
    <row r="1546" spans="1:19" x14ac:dyDescent="0.25">
      <c r="A1546" t="s">
        <v>4588</v>
      </c>
      <c r="B1546" s="3" t="s">
        <v>3133</v>
      </c>
      <c r="C1546" t="s">
        <v>3134</v>
      </c>
      <c r="D1546" t="str">
        <f t="shared" si="150"/>
        <v>70% Virgin wool (organic),  30% Silk</v>
      </c>
      <c r="E1546" t="str">
        <f t="shared" si="152"/>
        <v>ice-blue  (35 )</v>
      </c>
      <c r="F1546" s="1">
        <v>35</v>
      </c>
      <c r="G1546" s="1" t="s">
        <v>1876</v>
      </c>
      <c r="H1546" s="3" t="s">
        <v>4516</v>
      </c>
      <c r="I1546" s="2">
        <v>4046304183632</v>
      </c>
      <c r="J1546" s="21">
        <v>17.3</v>
      </c>
      <c r="L1546" s="63">
        <f t="shared" si="151"/>
        <v>41.5</v>
      </c>
      <c r="M1546" t="s">
        <v>1590</v>
      </c>
      <c r="N1546" t="s">
        <v>1591</v>
      </c>
      <c r="P1546" s="16">
        <f t="shared" si="153"/>
        <v>29.049999999999997</v>
      </c>
      <c r="Q1546" s="5">
        <f t="shared" si="154"/>
        <v>0</v>
      </c>
      <c r="R1546" s="21">
        <f t="shared" si="155"/>
        <v>11.749999999999996</v>
      </c>
      <c r="S1546"/>
    </row>
    <row r="1547" spans="1:19" x14ac:dyDescent="0.25">
      <c r="A1547" t="s">
        <v>4588</v>
      </c>
      <c r="B1547" s="3" t="s">
        <v>3135</v>
      </c>
      <c r="C1547" t="s">
        <v>3136</v>
      </c>
      <c r="D1547" t="str">
        <f t="shared" si="150"/>
        <v>70% Virgin wool (organic),  30% Silk</v>
      </c>
      <c r="E1547" t="str">
        <f t="shared" si="152"/>
        <v>pastel mint  (40E )</v>
      </c>
      <c r="F1547" s="1" t="s">
        <v>1640</v>
      </c>
      <c r="G1547" s="1" t="s">
        <v>1641</v>
      </c>
      <c r="H1547" s="3" t="s">
        <v>4512</v>
      </c>
      <c r="I1547" s="2">
        <v>4046304285916</v>
      </c>
      <c r="J1547" s="21">
        <v>14.1</v>
      </c>
      <c r="L1547" s="63">
        <f t="shared" si="151"/>
        <v>33.85</v>
      </c>
      <c r="M1547" t="s">
        <v>1590</v>
      </c>
      <c r="N1547" t="s">
        <v>1591</v>
      </c>
      <c r="P1547" s="16">
        <f t="shared" si="153"/>
        <v>23.695</v>
      </c>
      <c r="Q1547" s="5">
        <f t="shared" si="154"/>
        <v>0</v>
      </c>
      <c r="R1547" s="21">
        <f t="shared" si="155"/>
        <v>9.5950000000000006</v>
      </c>
      <c r="S1547"/>
    </row>
    <row r="1548" spans="1:19" x14ac:dyDescent="0.25">
      <c r="A1548" t="s">
        <v>4588</v>
      </c>
      <c r="B1548" s="3" t="s">
        <v>3137</v>
      </c>
      <c r="C1548" t="s">
        <v>3138</v>
      </c>
      <c r="D1548" t="str">
        <f t="shared" si="150"/>
        <v>70% Virgin wool (organic),  30% Silk</v>
      </c>
      <c r="E1548" t="str">
        <f t="shared" si="152"/>
        <v>pastel mint  (40E )</v>
      </c>
      <c r="F1548" s="1" t="s">
        <v>1640</v>
      </c>
      <c r="G1548" s="1" t="s">
        <v>1641</v>
      </c>
      <c r="H1548" s="3" t="s">
        <v>4513</v>
      </c>
      <c r="I1548" s="2">
        <v>4046304285923</v>
      </c>
      <c r="J1548" s="21">
        <v>14.5</v>
      </c>
      <c r="L1548" s="63">
        <f t="shared" si="151"/>
        <v>34.799999999999997</v>
      </c>
      <c r="M1548" t="s">
        <v>1590</v>
      </c>
      <c r="N1548" t="s">
        <v>1591</v>
      </c>
      <c r="P1548" s="16">
        <f t="shared" si="153"/>
        <v>24.359999999999996</v>
      </c>
      <c r="Q1548" s="5">
        <f t="shared" si="154"/>
        <v>0</v>
      </c>
      <c r="R1548" s="21">
        <f t="shared" si="155"/>
        <v>9.8599999999999959</v>
      </c>
      <c r="S1548"/>
    </row>
    <row r="1549" spans="1:19" x14ac:dyDescent="0.25">
      <c r="A1549" t="s">
        <v>4588</v>
      </c>
      <c r="B1549" s="3" t="s">
        <v>3139</v>
      </c>
      <c r="C1549" t="s">
        <v>3140</v>
      </c>
      <c r="D1549" t="str">
        <f t="shared" si="150"/>
        <v>70% Virgin wool (organic),  30% Silk</v>
      </c>
      <c r="E1549" t="str">
        <f t="shared" si="152"/>
        <v>pastel mint  (40E )</v>
      </c>
      <c r="F1549" s="1" t="s">
        <v>1640</v>
      </c>
      <c r="G1549" s="1" t="s">
        <v>1641</v>
      </c>
      <c r="H1549" s="3" t="s">
        <v>4514</v>
      </c>
      <c r="I1549" s="2">
        <v>4046304285930</v>
      </c>
      <c r="J1549" s="21">
        <v>15.5</v>
      </c>
      <c r="L1549" s="63">
        <f t="shared" si="151"/>
        <v>37.200000000000003</v>
      </c>
      <c r="M1549" t="s">
        <v>1590</v>
      </c>
      <c r="N1549" t="s">
        <v>1591</v>
      </c>
      <c r="P1549" s="16">
        <f t="shared" si="153"/>
        <v>26.04</v>
      </c>
      <c r="Q1549" s="5">
        <f t="shared" si="154"/>
        <v>0</v>
      </c>
      <c r="R1549" s="21">
        <f t="shared" si="155"/>
        <v>10.54</v>
      </c>
      <c r="S1549"/>
    </row>
    <row r="1550" spans="1:19" x14ac:dyDescent="0.25">
      <c r="A1550" t="s">
        <v>4588</v>
      </c>
      <c r="B1550" s="3" t="s">
        <v>3141</v>
      </c>
      <c r="C1550" t="s">
        <v>3142</v>
      </c>
      <c r="D1550" t="str">
        <f t="shared" si="150"/>
        <v>70% Virgin wool (organic),  30% Silk</v>
      </c>
      <c r="E1550" t="str">
        <f t="shared" si="152"/>
        <v>pastel mint  (40E )</v>
      </c>
      <c r="F1550" s="1" t="s">
        <v>1640</v>
      </c>
      <c r="G1550" s="1" t="s">
        <v>1641</v>
      </c>
      <c r="H1550" s="3" t="s">
        <v>4515</v>
      </c>
      <c r="I1550" s="2">
        <v>4046304285947</v>
      </c>
      <c r="J1550" s="21">
        <v>16.899999999999999</v>
      </c>
      <c r="L1550" s="63">
        <f t="shared" si="151"/>
        <v>40.550000000000004</v>
      </c>
      <c r="M1550" t="s">
        <v>1590</v>
      </c>
      <c r="N1550" t="s">
        <v>1591</v>
      </c>
      <c r="P1550" s="16">
        <f t="shared" si="153"/>
        <v>28.385000000000002</v>
      </c>
      <c r="Q1550" s="5">
        <f t="shared" si="154"/>
        <v>0</v>
      </c>
      <c r="R1550" s="21">
        <f t="shared" si="155"/>
        <v>11.485000000000003</v>
      </c>
      <c r="S1550"/>
    </row>
    <row r="1551" spans="1:19" x14ac:dyDescent="0.25">
      <c r="A1551" t="s">
        <v>4588</v>
      </c>
      <c r="B1551" s="3" t="s">
        <v>3143</v>
      </c>
      <c r="C1551" t="s">
        <v>3144</v>
      </c>
      <c r="D1551" t="str">
        <f t="shared" si="150"/>
        <v>70% Virgin wool (organic),  30% Silk</v>
      </c>
      <c r="E1551" t="str">
        <f t="shared" si="152"/>
        <v>pastel mint  (40E )</v>
      </c>
      <c r="F1551" s="1" t="s">
        <v>1640</v>
      </c>
      <c r="G1551" s="1" t="s">
        <v>1641</v>
      </c>
      <c r="H1551" s="3" t="s">
        <v>4516</v>
      </c>
      <c r="I1551" s="2">
        <v>4046304285954</v>
      </c>
      <c r="J1551" s="21">
        <v>17.3</v>
      </c>
      <c r="L1551" s="63">
        <f t="shared" si="151"/>
        <v>41.5</v>
      </c>
      <c r="M1551" t="s">
        <v>1590</v>
      </c>
      <c r="N1551" t="s">
        <v>1591</v>
      </c>
      <c r="P1551" s="16">
        <f t="shared" si="153"/>
        <v>29.049999999999997</v>
      </c>
      <c r="Q1551" s="5">
        <f t="shared" si="154"/>
        <v>0</v>
      </c>
      <c r="R1551" s="21">
        <f t="shared" si="155"/>
        <v>11.749999999999996</v>
      </c>
      <c r="S1551"/>
    </row>
    <row r="1552" spans="1:19" x14ac:dyDescent="0.25">
      <c r="A1552" t="s">
        <v>4588</v>
      </c>
      <c r="B1552" s="3" t="s">
        <v>3145</v>
      </c>
      <c r="C1552" t="s">
        <v>3146</v>
      </c>
      <c r="D1552" t="str">
        <f t="shared" si="150"/>
        <v>70% Virgin wool (organic),  30% Silk</v>
      </c>
      <c r="E1552" t="str">
        <f t="shared" si="152"/>
        <v>magnolia  (53E )</v>
      </c>
      <c r="F1552" s="1" t="s">
        <v>1646</v>
      </c>
      <c r="G1552" s="1" t="s">
        <v>1647</v>
      </c>
      <c r="H1552" s="3" t="s">
        <v>4512</v>
      </c>
      <c r="I1552" s="2">
        <v>4046304285978</v>
      </c>
      <c r="J1552" s="21">
        <v>14.1</v>
      </c>
      <c r="L1552" s="63">
        <f t="shared" si="151"/>
        <v>33.85</v>
      </c>
      <c r="M1552" t="s">
        <v>1590</v>
      </c>
      <c r="N1552" t="s">
        <v>1591</v>
      </c>
      <c r="P1552" s="16">
        <f t="shared" si="153"/>
        <v>23.695</v>
      </c>
      <c r="Q1552" s="5">
        <f t="shared" si="154"/>
        <v>0</v>
      </c>
      <c r="R1552" s="21">
        <f t="shared" si="155"/>
        <v>9.5950000000000006</v>
      </c>
      <c r="S1552"/>
    </row>
    <row r="1553" spans="1:19" x14ac:dyDescent="0.25">
      <c r="A1553" t="s">
        <v>4588</v>
      </c>
      <c r="B1553" s="3" t="s">
        <v>3147</v>
      </c>
      <c r="C1553" t="s">
        <v>3148</v>
      </c>
      <c r="D1553" t="str">
        <f t="shared" si="150"/>
        <v>70% Virgin wool (organic),  30% Silk</v>
      </c>
      <c r="E1553" t="str">
        <f t="shared" si="152"/>
        <v>magnolia  (53E )</v>
      </c>
      <c r="F1553" s="1" t="s">
        <v>1646</v>
      </c>
      <c r="G1553" s="1" t="s">
        <v>1647</v>
      </c>
      <c r="H1553" s="3" t="s">
        <v>4513</v>
      </c>
      <c r="I1553" s="2">
        <v>4046304285985</v>
      </c>
      <c r="J1553" s="21">
        <v>14.5</v>
      </c>
      <c r="L1553" s="63">
        <f t="shared" si="151"/>
        <v>34.799999999999997</v>
      </c>
      <c r="M1553" t="s">
        <v>1590</v>
      </c>
      <c r="N1553" t="s">
        <v>1591</v>
      </c>
      <c r="P1553" s="16">
        <f t="shared" si="153"/>
        <v>24.359999999999996</v>
      </c>
      <c r="Q1553" s="5">
        <f t="shared" si="154"/>
        <v>0</v>
      </c>
      <c r="R1553" s="21">
        <f t="shared" si="155"/>
        <v>9.8599999999999959</v>
      </c>
      <c r="S1553"/>
    </row>
    <row r="1554" spans="1:19" x14ac:dyDescent="0.25">
      <c r="A1554" t="s">
        <v>4588</v>
      </c>
      <c r="B1554" s="3" t="s">
        <v>3149</v>
      </c>
      <c r="C1554" t="s">
        <v>3150</v>
      </c>
      <c r="D1554" t="str">
        <f t="shared" si="150"/>
        <v>70% Virgin wool (organic),  30% Silk</v>
      </c>
      <c r="E1554" t="str">
        <f t="shared" si="152"/>
        <v>magnolia  (53E )</v>
      </c>
      <c r="F1554" s="1" t="s">
        <v>1646</v>
      </c>
      <c r="G1554" s="1" t="s">
        <v>1647</v>
      </c>
      <c r="H1554" s="3" t="s">
        <v>4514</v>
      </c>
      <c r="I1554" s="2">
        <v>4046304285992</v>
      </c>
      <c r="J1554" s="21">
        <v>15.5</v>
      </c>
      <c r="L1554" s="63">
        <f t="shared" si="151"/>
        <v>37.200000000000003</v>
      </c>
      <c r="M1554" t="s">
        <v>1590</v>
      </c>
      <c r="N1554" t="s">
        <v>1591</v>
      </c>
      <c r="P1554" s="16">
        <f t="shared" si="153"/>
        <v>26.04</v>
      </c>
      <c r="Q1554" s="5">
        <f t="shared" si="154"/>
        <v>0</v>
      </c>
      <c r="R1554" s="21">
        <f t="shared" si="155"/>
        <v>10.54</v>
      </c>
      <c r="S1554"/>
    </row>
    <row r="1555" spans="1:19" x14ac:dyDescent="0.25">
      <c r="A1555" t="s">
        <v>4588</v>
      </c>
      <c r="B1555" s="3" t="s">
        <v>3151</v>
      </c>
      <c r="C1555" t="s">
        <v>3152</v>
      </c>
      <c r="D1555" t="str">
        <f t="shared" si="150"/>
        <v>70% Virgin wool (organic),  30% Silk</v>
      </c>
      <c r="E1555" t="str">
        <f t="shared" si="152"/>
        <v>magnolia  (53E )</v>
      </c>
      <c r="F1555" s="1" t="s">
        <v>1646</v>
      </c>
      <c r="G1555" s="1" t="s">
        <v>1647</v>
      </c>
      <c r="H1555" s="3" t="s">
        <v>4515</v>
      </c>
      <c r="I1555" s="2">
        <v>4046304286005</v>
      </c>
      <c r="J1555" s="21">
        <v>16.899999999999999</v>
      </c>
      <c r="L1555" s="63">
        <f t="shared" si="151"/>
        <v>40.550000000000004</v>
      </c>
      <c r="M1555" t="s">
        <v>1590</v>
      </c>
      <c r="N1555" t="s">
        <v>1591</v>
      </c>
      <c r="P1555" s="16">
        <f t="shared" si="153"/>
        <v>28.385000000000002</v>
      </c>
      <c r="Q1555" s="5">
        <f t="shared" si="154"/>
        <v>0</v>
      </c>
      <c r="R1555" s="21">
        <f t="shared" si="155"/>
        <v>11.485000000000003</v>
      </c>
      <c r="S1555"/>
    </row>
    <row r="1556" spans="1:19" x14ac:dyDescent="0.25">
      <c r="A1556" t="s">
        <v>4588</v>
      </c>
      <c r="B1556" s="3" t="s">
        <v>3153</v>
      </c>
      <c r="C1556" t="s">
        <v>3154</v>
      </c>
      <c r="D1556" t="str">
        <f t="shared" si="150"/>
        <v>70% Virgin wool (organic),  30% Silk</v>
      </c>
      <c r="E1556" t="str">
        <f t="shared" si="152"/>
        <v>magnolia  (53E )</v>
      </c>
      <c r="F1556" s="1" t="s">
        <v>1646</v>
      </c>
      <c r="G1556" s="1" t="s">
        <v>1647</v>
      </c>
      <c r="H1556" s="3" t="s">
        <v>4516</v>
      </c>
      <c r="I1556" s="2">
        <v>4046304286012</v>
      </c>
      <c r="J1556" s="21">
        <v>17.3</v>
      </c>
      <c r="L1556" s="63">
        <f t="shared" si="151"/>
        <v>41.5</v>
      </c>
      <c r="M1556" t="s">
        <v>1590</v>
      </c>
      <c r="N1556" t="s">
        <v>1591</v>
      </c>
      <c r="P1556" s="16">
        <f t="shared" si="153"/>
        <v>29.049999999999997</v>
      </c>
      <c r="Q1556" s="5">
        <f t="shared" si="154"/>
        <v>0</v>
      </c>
      <c r="R1556" s="21">
        <f t="shared" si="155"/>
        <v>11.749999999999996</v>
      </c>
      <c r="S1556"/>
    </row>
    <row r="1557" spans="1:19" x14ac:dyDescent="0.25">
      <c r="A1557" t="s">
        <v>4588</v>
      </c>
      <c r="B1557" s="3" t="s">
        <v>3155</v>
      </c>
      <c r="C1557" t="s">
        <v>3156</v>
      </c>
      <c r="D1557" t="str">
        <f t="shared" si="150"/>
        <v>70% Virgin wool (organic),  30% Silk</v>
      </c>
      <c r="E1557" t="str">
        <f t="shared" si="152"/>
        <v>olive  (43E )</v>
      </c>
      <c r="F1557" s="1" t="s">
        <v>1758</v>
      </c>
      <c r="G1557" s="1" t="s">
        <v>1759</v>
      </c>
      <c r="H1557" s="3" t="s">
        <v>4512</v>
      </c>
      <c r="I1557" s="2">
        <v>4046304270769</v>
      </c>
      <c r="J1557" s="21">
        <v>19.5</v>
      </c>
      <c r="L1557" s="63">
        <f t="shared" si="151"/>
        <v>46.800000000000004</v>
      </c>
      <c r="M1557" t="s">
        <v>1590</v>
      </c>
      <c r="N1557" t="s">
        <v>1591</v>
      </c>
      <c r="P1557" s="16">
        <f t="shared" si="153"/>
        <v>32.76</v>
      </c>
      <c r="Q1557" s="5">
        <f t="shared" si="154"/>
        <v>0</v>
      </c>
      <c r="R1557" s="21">
        <f t="shared" si="155"/>
        <v>13.259999999999998</v>
      </c>
      <c r="S1557"/>
    </row>
    <row r="1558" spans="1:19" x14ac:dyDescent="0.25">
      <c r="A1558" t="s">
        <v>4588</v>
      </c>
      <c r="B1558" s="3" t="s">
        <v>3157</v>
      </c>
      <c r="C1558" t="s">
        <v>3158</v>
      </c>
      <c r="D1558" t="str">
        <f t="shared" si="150"/>
        <v>70% Virgin wool (organic),  30% Silk</v>
      </c>
      <c r="E1558" t="str">
        <f t="shared" si="152"/>
        <v>olive  (43E )</v>
      </c>
      <c r="F1558" s="1" t="s">
        <v>1758</v>
      </c>
      <c r="G1558" s="1" t="s">
        <v>1759</v>
      </c>
      <c r="H1558" s="3" t="s">
        <v>4513</v>
      </c>
      <c r="I1558" s="2">
        <v>4046304270776</v>
      </c>
      <c r="J1558" s="21">
        <v>20.8</v>
      </c>
      <c r="L1558" s="63">
        <f t="shared" si="151"/>
        <v>49.9</v>
      </c>
      <c r="M1558" t="s">
        <v>1590</v>
      </c>
      <c r="N1558" t="s">
        <v>1591</v>
      </c>
      <c r="P1558" s="16">
        <f t="shared" si="153"/>
        <v>34.93</v>
      </c>
      <c r="Q1558" s="5">
        <f t="shared" si="154"/>
        <v>0</v>
      </c>
      <c r="R1558" s="21">
        <f t="shared" si="155"/>
        <v>14.129999999999999</v>
      </c>
      <c r="S1558"/>
    </row>
    <row r="1559" spans="1:19" x14ac:dyDescent="0.25">
      <c r="A1559" t="s">
        <v>4588</v>
      </c>
      <c r="B1559" s="3" t="s">
        <v>3159</v>
      </c>
      <c r="C1559" t="s">
        <v>3160</v>
      </c>
      <c r="D1559" t="str">
        <f t="shared" si="150"/>
        <v>70% Virgin wool (organic),  30% Silk</v>
      </c>
      <c r="E1559" t="str">
        <f t="shared" si="152"/>
        <v>olive  (43E )</v>
      </c>
      <c r="F1559" s="1" t="s">
        <v>1758</v>
      </c>
      <c r="G1559" s="1" t="s">
        <v>1759</v>
      </c>
      <c r="H1559" s="3" t="s">
        <v>4514</v>
      </c>
      <c r="I1559" s="2">
        <v>4046304270783</v>
      </c>
      <c r="J1559" s="21">
        <v>21.65</v>
      </c>
      <c r="L1559" s="63">
        <f t="shared" si="151"/>
        <v>51.949999999999996</v>
      </c>
      <c r="M1559" t="s">
        <v>1590</v>
      </c>
      <c r="N1559" t="s">
        <v>1591</v>
      </c>
      <c r="P1559" s="16">
        <f t="shared" si="153"/>
        <v>36.364999999999995</v>
      </c>
      <c r="Q1559" s="5">
        <f t="shared" si="154"/>
        <v>0</v>
      </c>
      <c r="R1559" s="21">
        <f t="shared" si="155"/>
        <v>14.714999999999996</v>
      </c>
      <c r="S1559"/>
    </row>
    <row r="1560" spans="1:19" x14ac:dyDescent="0.25">
      <c r="A1560" t="s">
        <v>4588</v>
      </c>
      <c r="B1560" s="3" t="s">
        <v>3161</v>
      </c>
      <c r="C1560" t="s">
        <v>3162</v>
      </c>
      <c r="D1560" t="str">
        <f t="shared" si="150"/>
        <v>70% Virgin wool (organic),  30% Silk</v>
      </c>
      <c r="E1560" t="str">
        <f t="shared" si="152"/>
        <v>olive  (43E )</v>
      </c>
      <c r="F1560" s="1" t="s">
        <v>1758</v>
      </c>
      <c r="G1560" s="1" t="s">
        <v>1759</v>
      </c>
      <c r="H1560" s="3" t="s">
        <v>4515</v>
      </c>
      <c r="I1560" s="2">
        <v>4046304270790</v>
      </c>
      <c r="J1560" s="21">
        <v>22.5</v>
      </c>
      <c r="L1560" s="63">
        <f t="shared" si="151"/>
        <v>54</v>
      </c>
      <c r="M1560" t="s">
        <v>1590</v>
      </c>
      <c r="N1560" t="s">
        <v>1591</v>
      </c>
      <c r="P1560" s="16">
        <f t="shared" si="153"/>
        <v>37.799999999999997</v>
      </c>
      <c r="Q1560" s="5">
        <f t="shared" si="154"/>
        <v>0</v>
      </c>
      <c r="R1560" s="21">
        <f t="shared" si="155"/>
        <v>15.299999999999997</v>
      </c>
      <c r="S1560"/>
    </row>
    <row r="1561" spans="1:19" x14ac:dyDescent="0.25">
      <c r="A1561" t="s">
        <v>4588</v>
      </c>
      <c r="B1561" s="3" t="s">
        <v>3163</v>
      </c>
      <c r="C1561" t="s">
        <v>3164</v>
      </c>
      <c r="D1561" t="str">
        <f t="shared" si="150"/>
        <v>70% Virgin wool (organic),  30% Silk</v>
      </c>
      <c r="E1561" t="str">
        <f t="shared" si="152"/>
        <v>copper  (52E )</v>
      </c>
      <c r="F1561" s="1" t="s">
        <v>1768</v>
      </c>
      <c r="G1561" s="1" t="s">
        <v>1769</v>
      </c>
      <c r="H1561" s="3" t="s">
        <v>4512</v>
      </c>
      <c r="I1561" s="2">
        <v>4046304270806</v>
      </c>
      <c r="J1561" s="21">
        <v>19.5</v>
      </c>
      <c r="L1561" s="63">
        <f t="shared" si="151"/>
        <v>46.800000000000004</v>
      </c>
      <c r="M1561" t="s">
        <v>1590</v>
      </c>
      <c r="N1561" t="s">
        <v>1591</v>
      </c>
      <c r="P1561" s="16">
        <f t="shared" si="153"/>
        <v>32.76</v>
      </c>
      <c r="Q1561" s="5">
        <f t="shared" si="154"/>
        <v>0</v>
      </c>
      <c r="R1561" s="21">
        <f t="shared" si="155"/>
        <v>13.259999999999998</v>
      </c>
      <c r="S1561"/>
    </row>
    <row r="1562" spans="1:19" x14ac:dyDescent="0.25">
      <c r="A1562" t="s">
        <v>4588</v>
      </c>
      <c r="B1562" s="3" t="s">
        <v>3165</v>
      </c>
      <c r="C1562" t="s">
        <v>3166</v>
      </c>
      <c r="D1562" t="str">
        <f t="shared" si="150"/>
        <v>70% Virgin wool (organic),  30% Silk</v>
      </c>
      <c r="E1562" t="str">
        <f t="shared" si="152"/>
        <v>copper  (52E )</v>
      </c>
      <c r="F1562" s="1" t="s">
        <v>1768</v>
      </c>
      <c r="G1562" s="1" t="s">
        <v>1769</v>
      </c>
      <c r="H1562" s="3" t="s">
        <v>4513</v>
      </c>
      <c r="I1562" s="2">
        <v>4046304270813</v>
      </c>
      <c r="J1562" s="21">
        <v>20.8</v>
      </c>
      <c r="L1562" s="63">
        <f t="shared" si="151"/>
        <v>49.9</v>
      </c>
      <c r="M1562" t="s">
        <v>1590</v>
      </c>
      <c r="N1562" t="s">
        <v>1591</v>
      </c>
      <c r="P1562" s="16">
        <f t="shared" si="153"/>
        <v>34.93</v>
      </c>
      <c r="Q1562" s="5">
        <f t="shared" si="154"/>
        <v>0</v>
      </c>
      <c r="R1562" s="21">
        <f t="shared" si="155"/>
        <v>14.129999999999999</v>
      </c>
      <c r="S1562"/>
    </row>
    <row r="1563" spans="1:19" x14ac:dyDescent="0.25">
      <c r="A1563" t="s">
        <v>4588</v>
      </c>
      <c r="B1563" s="3" t="s">
        <v>3167</v>
      </c>
      <c r="C1563" t="s">
        <v>3168</v>
      </c>
      <c r="D1563" t="str">
        <f t="shared" si="150"/>
        <v>70% Virgin wool (organic),  30% Silk</v>
      </c>
      <c r="E1563" t="str">
        <f t="shared" si="152"/>
        <v>copper  (52E )</v>
      </c>
      <c r="F1563" s="1" t="s">
        <v>1768</v>
      </c>
      <c r="G1563" s="1" t="s">
        <v>1769</v>
      </c>
      <c r="H1563" s="3" t="s">
        <v>4514</v>
      </c>
      <c r="I1563" s="2">
        <v>4046304270820</v>
      </c>
      <c r="J1563" s="21">
        <v>21.65</v>
      </c>
      <c r="L1563" s="63">
        <f t="shared" si="151"/>
        <v>51.949999999999996</v>
      </c>
      <c r="M1563" t="s">
        <v>1590</v>
      </c>
      <c r="N1563" t="s">
        <v>1591</v>
      </c>
      <c r="P1563" s="16">
        <f t="shared" si="153"/>
        <v>36.364999999999995</v>
      </c>
      <c r="Q1563" s="5">
        <f t="shared" si="154"/>
        <v>0</v>
      </c>
      <c r="R1563" s="21">
        <f t="shared" si="155"/>
        <v>14.714999999999996</v>
      </c>
      <c r="S1563"/>
    </row>
    <row r="1564" spans="1:19" x14ac:dyDescent="0.25">
      <c r="A1564" t="s">
        <v>4588</v>
      </c>
      <c r="B1564" s="3" t="s">
        <v>3169</v>
      </c>
      <c r="C1564" t="s">
        <v>3170</v>
      </c>
      <c r="D1564" t="str">
        <f t="shared" si="150"/>
        <v>70% Virgin wool (organic),  30% Silk</v>
      </c>
      <c r="E1564" t="str">
        <f t="shared" si="152"/>
        <v>copper  (52E )</v>
      </c>
      <c r="F1564" s="1" t="s">
        <v>1768</v>
      </c>
      <c r="G1564" s="1" t="s">
        <v>1769</v>
      </c>
      <c r="H1564" s="3" t="s">
        <v>4515</v>
      </c>
      <c r="I1564" s="2">
        <v>4046304270837</v>
      </c>
      <c r="J1564" s="21">
        <v>22.5</v>
      </c>
      <c r="L1564" s="63">
        <f t="shared" si="151"/>
        <v>54</v>
      </c>
      <c r="M1564" t="s">
        <v>1590</v>
      </c>
      <c r="N1564" t="s">
        <v>1591</v>
      </c>
      <c r="P1564" s="16">
        <f t="shared" si="153"/>
        <v>37.799999999999997</v>
      </c>
      <c r="Q1564" s="5">
        <f t="shared" si="154"/>
        <v>0</v>
      </c>
      <c r="R1564" s="21">
        <f t="shared" si="155"/>
        <v>15.299999999999997</v>
      </c>
      <c r="S1564"/>
    </row>
    <row r="1565" spans="1:19" x14ac:dyDescent="0.25">
      <c r="A1565" t="s">
        <v>4588</v>
      </c>
      <c r="B1565" s="3" t="s">
        <v>3171</v>
      </c>
      <c r="C1565" t="s">
        <v>3172</v>
      </c>
      <c r="D1565" t="str">
        <f t="shared" si="150"/>
        <v>70% Virgin wool (organic),  30% Silk</v>
      </c>
      <c r="E1565" t="str">
        <f t="shared" si="152"/>
        <v>natural (with print)  (0100E )</v>
      </c>
      <c r="F1565" s="1" t="s">
        <v>2549</v>
      </c>
      <c r="G1565" s="1" t="s">
        <v>2550</v>
      </c>
      <c r="H1565" s="3" t="s">
        <v>4512</v>
      </c>
      <c r="I1565" s="2">
        <v>4046304208496</v>
      </c>
      <c r="J1565" s="21">
        <v>14.95</v>
      </c>
      <c r="L1565" s="63">
        <f t="shared" si="151"/>
        <v>35.9</v>
      </c>
      <c r="M1565" t="s">
        <v>1590</v>
      </c>
      <c r="N1565" t="s">
        <v>1591</v>
      </c>
      <c r="P1565" s="16">
        <f t="shared" si="153"/>
        <v>25.13</v>
      </c>
      <c r="Q1565" s="5">
        <f t="shared" si="154"/>
        <v>0</v>
      </c>
      <c r="R1565" s="21">
        <f t="shared" si="155"/>
        <v>10.18</v>
      </c>
      <c r="S1565"/>
    </row>
    <row r="1566" spans="1:19" x14ac:dyDescent="0.25">
      <c r="A1566" t="s">
        <v>4588</v>
      </c>
      <c r="B1566" s="3" t="s">
        <v>3173</v>
      </c>
      <c r="C1566" t="s">
        <v>3174</v>
      </c>
      <c r="D1566" t="str">
        <f t="shared" si="150"/>
        <v>70% Virgin wool (organic),  30% Silk</v>
      </c>
      <c r="E1566" t="str">
        <f t="shared" si="152"/>
        <v>natural (with print)  (0100E )</v>
      </c>
      <c r="F1566" s="1" t="s">
        <v>2549</v>
      </c>
      <c r="G1566" s="1" t="s">
        <v>2550</v>
      </c>
      <c r="H1566" s="3" t="s">
        <v>4513</v>
      </c>
      <c r="I1566" s="2">
        <v>4046304208502</v>
      </c>
      <c r="J1566" s="21">
        <v>15.95</v>
      </c>
      <c r="L1566" s="63">
        <f t="shared" si="151"/>
        <v>38.299999999999997</v>
      </c>
      <c r="M1566" t="s">
        <v>1590</v>
      </c>
      <c r="N1566" t="s">
        <v>1591</v>
      </c>
      <c r="P1566" s="16">
        <f t="shared" si="153"/>
        <v>26.809999999999995</v>
      </c>
      <c r="Q1566" s="5">
        <f t="shared" si="154"/>
        <v>0</v>
      </c>
      <c r="R1566" s="21">
        <f t="shared" si="155"/>
        <v>10.859999999999996</v>
      </c>
      <c r="S1566"/>
    </row>
    <row r="1567" spans="1:19" x14ac:dyDescent="0.25">
      <c r="A1567" t="s">
        <v>4588</v>
      </c>
      <c r="B1567" s="3" t="s">
        <v>3175</v>
      </c>
      <c r="C1567" t="s">
        <v>3176</v>
      </c>
      <c r="D1567" t="str">
        <f t="shared" si="150"/>
        <v>70% Virgin wool (organic),  30% Silk</v>
      </c>
      <c r="E1567" t="str">
        <f t="shared" si="152"/>
        <v>natural (with print)  (0100E )</v>
      </c>
      <c r="F1567" s="1" t="s">
        <v>2549</v>
      </c>
      <c r="G1567" s="1" t="s">
        <v>2550</v>
      </c>
      <c r="H1567" s="3" t="s">
        <v>4514</v>
      </c>
      <c r="I1567" s="2">
        <v>4046304208519</v>
      </c>
      <c r="J1567" s="21">
        <v>16.95</v>
      </c>
      <c r="L1567" s="63">
        <f t="shared" si="151"/>
        <v>40.699999999999996</v>
      </c>
      <c r="M1567" t="s">
        <v>1590</v>
      </c>
      <c r="N1567" t="s">
        <v>1591</v>
      </c>
      <c r="P1567" s="16">
        <f t="shared" si="153"/>
        <v>28.489999999999995</v>
      </c>
      <c r="Q1567" s="5">
        <f t="shared" si="154"/>
        <v>0</v>
      </c>
      <c r="R1567" s="21">
        <f t="shared" si="155"/>
        <v>11.539999999999996</v>
      </c>
      <c r="S1567"/>
    </row>
    <row r="1568" spans="1:19" x14ac:dyDescent="0.25">
      <c r="A1568" t="s">
        <v>4588</v>
      </c>
      <c r="B1568" s="3" t="s">
        <v>3177</v>
      </c>
      <c r="C1568" t="s">
        <v>3178</v>
      </c>
      <c r="D1568" t="str">
        <f t="shared" si="150"/>
        <v>70% Virgin wool (organic),  30% Silk</v>
      </c>
      <c r="E1568" t="str">
        <f t="shared" si="152"/>
        <v>natural (with print)  (0100E )</v>
      </c>
      <c r="F1568" s="1" t="s">
        <v>2549</v>
      </c>
      <c r="G1568" s="1" t="s">
        <v>2550</v>
      </c>
      <c r="H1568" s="3" t="s">
        <v>4515</v>
      </c>
      <c r="I1568" s="2">
        <v>4046304208526</v>
      </c>
      <c r="J1568" s="21">
        <v>17.95</v>
      </c>
      <c r="L1568" s="63">
        <f t="shared" si="151"/>
        <v>43.1</v>
      </c>
      <c r="M1568" t="s">
        <v>1590</v>
      </c>
      <c r="N1568" t="s">
        <v>1591</v>
      </c>
      <c r="P1568" s="16">
        <f t="shared" si="153"/>
        <v>30.169999999999998</v>
      </c>
      <c r="Q1568" s="5">
        <f t="shared" si="154"/>
        <v>0</v>
      </c>
      <c r="R1568" s="21">
        <f t="shared" si="155"/>
        <v>12.219999999999999</v>
      </c>
      <c r="S1568"/>
    </row>
    <row r="1569" spans="1:19" x14ac:dyDescent="0.25">
      <c r="A1569" t="s">
        <v>4588</v>
      </c>
      <c r="B1569" s="3" t="s">
        <v>3179</v>
      </c>
      <c r="C1569" t="s">
        <v>3180</v>
      </c>
      <c r="D1569" t="str">
        <f t="shared" si="150"/>
        <v>70% Virgin wool (organic),  30% Silk</v>
      </c>
      <c r="E1569" t="str">
        <f t="shared" si="152"/>
        <v>natural (with print)  (0100E )</v>
      </c>
      <c r="F1569" s="1" t="s">
        <v>2549</v>
      </c>
      <c r="G1569" s="1" t="s">
        <v>2550</v>
      </c>
      <c r="H1569" s="3" t="s">
        <v>4516</v>
      </c>
      <c r="I1569" s="2">
        <v>4046304208533</v>
      </c>
      <c r="J1569" s="21">
        <v>18.95</v>
      </c>
      <c r="L1569" s="63">
        <f t="shared" si="151"/>
        <v>45.5</v>
      </c>
      <c r="M1569" t="s">
        <v>1590</v>
      </c>
      <c r="N1569" t="s">
        <v>1591</v>
      </c>
      <c r="P1569" s="16">
        <f t="shared" si="153"/>
        <v>31.849999999999998</v>
      </c>
      <c r="Q1569" s="5">
        <f t="shared" si="154"/>
        <v>0</v>
      </c>
      <c r="R1569" s="21">
        <f t="shared" si="155"/>
        <v>12.899999999999999</v>
      </c>
      <c r="S1569"/>
    </row>
    <row r="1570" spans="1:19" x14ac:dyDescent="0.25">
      <c r="A1570" t="s">
        <v>4588</v>
      </c>
      <c r="B1570" s="3" t="s">
        <v>3181</v>
      </c>
      <c r="C1570" t="s">
        <v>3182</v>
      </c>
      <c r="D1570" t="str">
        <f t="shared" si="150"/>
        <v>70% Virgin wool (organic),  30% Silk</v>
      </c>
      <c r="E1570" t="str">
        <f t="shared" si="152"/>
        <v xml:space="preserve">  (4 )</v>
      </c>
      <c r="F1570" s="1">
        <v>4</v>
      </c>
      <c r="H1570" s="3" t="s">
        <v>4512</v>
      </c>
      <c r="I1570" s="2">
        <v>4046304169292</v>
      </c>
      <c r="J1570" s="21">
        <v>14.95</v>
      </c>
      <c r="L1570" s="63">
        <f t="shared" si="151"/>
        <v>35.9</v>
      </c>
      <c r="M1570" t="s">
        <v>1590</v>
      </c>
      <c r="N1570" t="s">
        <v>1591</v>
      </c>
      <c r="P1570" s="16">
        <f t="shared" si="153"/>
        <v>25.13</v>
      </c>
      <c r="Q1570" s="5">
        <f t="shared" si="154"/>
        <v>0</v>
      </c>
      <c r="R1570" s="21">
        <f t="shared" si="155"/>
        <v>10.18</v>
      </c>
      <c r="S1570"/>
    </row>
    <row r="1571" spans="1:19" x14ac:dyDescent="0.25">
      <c r="A1571" t="s">
        <v>4588</v>
      </c>
      <c r="B1571" s="3" t="s">
        <v>3183</v>
      </c>
      <c r="C1571" t="s">
        <v>3184</v>
      </c>
      <c r="D1571" t="str">
        <f t="shared" si="150"/>
        <v>70% Virgin wool (organic),  30% Silk</v>
      </c>
      <c r="E1571" t="str">
        <f t="shared" si="152"/>
        <v xml:space="preserve">  (4 )</v>
      </c>
      <c r="F1571" s="1">
        <v>4</v>
      </c>
      <c r="H1571" s="3" t="s">
        <v>4513</v>
      </c>
      <c r="I1571" s="2">
        <v>4046304169308</v>
      </c>
      <c r="J1571" s="21">
        <v>15.95</v>
      </c>
      <c r="L1571" s="63">
        <f t="shared" si="151"/>
        <v>38.299999999999997</v>
      </c>
      <c r="M1571" t="s">
        <v>1590</v>
      </c>
      <c r="N1571" t="s">
        <v>1591</v>
      </c>
      <c r="P1571" s="16">
        <f t="shared" si="153"/>
        <v>26.809999999999995</v>
      </c>
      <c r="Q1571" s="5">
        <f t="shared" si="154"/>
        <v>0</v>
      </c>
      <c r="R1571" s="21">
        <f t="shared" si="155"/>
        <v>10.859999999999996</v>
      </c>
      <c r="S1571"/>
    </row>
    <row r="1572" spans="1:19" x14ac:dyDescent="0.25">
      <c r="A1572" t="s">
        <v>4588</v>
      </c>
      <c r="B1572" s="3" t="s">
        <v>3185</v>
      </c>
      <c r="C1572" t="s">
        <v>3186</v>
      </c>
      <c r="D1572" t="str">
        <f t="shared" si="150"/>
        <v>70% Virgin wool (organic),  30% Silk</v>
      </c>
      <c r="E1572" t="str">
        <f t="shared" si="152"/>
        <v xml:space="preserve">  (4 )</v>
      </c>
      <c r="F1572" s="1">
        <v>4</v>
      </c>
      <c r="H1572" s="3" t="s">
        <v>4514</v>
      </c>
      <c r="I1572" s="2">
        <v>4046304169315</v>
      </c>
      <c r="J1572" s="21">
        <v>16.95</v>
      </c>
      <c r="L1572" s="63">
        <f t="shared" si="151"/>
        <v>40.699999999999996</v>
      </c>
      <c r="M1572" t="s">
        <v>1590</v>
      </c>
      <c r="N1572" t="s">
        <v>1591</v>
      </c>
      <c r="P1572" s="16">
        <f t="shared" si="153"/>
        <v>28.489999999999995</v>
      </c>
      <c r="Q1572" s="5">
        <f t="shared" si="154"/>
        <v>0</v>
      </c>
      <c r="R1572" s="21">
        <f t="shared" si="155"/>
        <v>11.539999999999996</v>
      </c>
      <c r="S1572"/>
    </row>
    <row r="1573" spans="1:19" x14ac:dyDescent="0.25">
      <c r="A1573" t="s">
        <v>4588</v>
      </c>
      <c r="B1573" s="3" t="s">
        <v>3187</v>
      </c>
      <c r="C1573" t="s">
        <v>3188</v>
      </c>
      <c r="D1573" t="str">
        <f t="shared" si="150"/>
        <v>70% Virgin wool (organic),  30% Silk</v>
      </c>
      <c r="E1573" t="str">
        <f t="shared" si="152"/>
        <v xml:space="preserve">  (4 )</v>
      </c>
      <c r="F1573" s="1">
        <v>4</v>
      </c>
      <c r="H1573" s="3" t="s">
        <v>4515</v>
      </c>
      <c r="I1573" s="2">
        <v>4046304169322</v>
      </c>
      <c r="J1573" s="21">
        <v>17.95</v>
      </c>
      <c r="L1573" s="63">
        <f t="shared" si="151"/>
        <v>43.1</v>
      </c>
      <c r="M1573" t="s">
        <v>1590</v>
      </c>
      <c r="N1573" t="s">
        <v>1591</v>
      </c>
      <c r="P1573" s="16">
        <f t="shared" si="153"/>
        <v>30.169999999999998</v>
      </c>
      <c r="Q1573" s="5">
        <f t="shared" si="154"/>
        <v>0</v>
      </c>
      <c r="R1573" s="21">
        <f t="shared" si="155"/>
        <v>12.219999999999999</v>
      </c>
      <c r="S1573"/>
    </row>
    <row r="1574" spans="1:19" x14ac:dyDescent="0.25">
      <c r="A1574" t="s">
        <v>4588</v>
      </c>
      <c r="B1574" s="3" t="s">
        <v>3189</v>
      </c>
      <c r="C1574" t="s">
        <v>3190</v>
      </c>
      <c r="D1574" t="str">
        <f t="shared" si="150"/>
        <v>70% Virgin wool (organic),  30% Silk</v>
      </c>
      <c r="E1574" t="str">
        <f t="shared" si="152"/>
        <v xml:space="preserve">  (4 )</v>
      </c>
      <c r="F1574" s="1">
        <v>4</v>
      </c>
      <c r="H1574" s="3" t="s">
        <v>4516</v>
      </c>
      <c r="I1574" s="2">
        <v>4046304169339</v>
      </c>
      <c r="J1574" s="21">
        <v>18.95</v>
      </c>
      <c r="L1574" s="63">
        <f t="shared" si="151"/>
        <v>45.5</v>
      </c>
      <c r="M1574" t="s">
        <v>1590</v>
      </c>
      <c r="N1574" t="s">
        <v>1591</v>
      </c>
      <c r="P1574" s="16">
        <f t="shared" si="153"/>
        <v>31.849999999999998</v>
      </c>
      <c r="Q1574" s="5">
        <f t="shared" si="154"/>
        <v>0</v>
      </c>
      <c r="R1574" s="21">
        <f t="shared" si="155"/>
        <v>12.899999999999999</v>
      </c>
      <c r="S1574"/>
    </row>
    <row r="1575" spans="1:19" x14ac:dyDescent="0.25">
      <c r="A1575" t="s">
        <v>4588</v>
      </c>
      <c r="B1575" s="3" t="s">
        <v>3191</v>
      </c>
      <c r="C1575" t="s">
        <v>3192</v>
      </c>
      <c r="D1575" t="str">
        <f t="shared" si="150"/>
        <v>70% Virgin wool (organic),  30% Silk</v>
      </c>
      <c r="E1575" t="str">
        <f t="shared" si="152"/>
        <v>saffron  (18E )</v>
      </c>
      <c r="F1575" s="1" t="s">
        <v>2511</v>
      </c>
      <c r="G1575" s="1" t="s">
        <v>2512</v>
      </c>
      <c r="H1575" s="3" t="s">
        <v>4512</v>
      </c>
      <c r="I1575" s="2">
        <v>4046304234280</v>
      </c>
      <c r="J1575" s="21">
        <v>14.95</v>
      </c>
      <c r="L1575" s="63">
        <f t="shared" si="151"/>
        <v>35.9</v>
      </c>
      <c r="M1575" t="s">
        <v>1590</v>
      </c>
      <c r="N1575" t="s">
        <v>1591</v>
      </c>
      <c r="P1575" s="16">
        <f t="shared" si="153"/>
        <v>25.13</v>
      </c>
      <c r="Q1575" s="5">
        <f t="shared" si="154"/>
        <v>0</v>
      </c>
      <c r="R1575" s="21">
        <f t="shared" si="155"/>
        <v>10.18</v>
      </c>
      <c r="S1575"/>
    </row>
    <row r="1576" spans="1:19" x14ac:dyDescent="0.25">
      <c r="A1576" t="s">
        <v>4588</v>
      </c>
      <c r="B1576" s="3" t="s">
        <v>3193</v>
      </c>
      <c r="C1576" t="s">
        <v>3194</v>
      </c>
      <c r="D1576" t="str">
        <f t="shared" si="150"/>
        <v>70% Virgin wool (organic),  30% Silk</v>
      </c>
      <c r="E1576" t="str">
        <f t="shared" si="152"/>
        <v>saffron  (18E )</v>
      </c>
      <c r="F1576" s="1" t="s">
        <v>2511</v>
      </c>
      <c r="G1576" s="1" t="s">
        <v>2512</v>
      </c>
      <c r="H1576" s="3" t="s">
        <v>4513</v>
      </c>
      <c r="I1576" s="2">
        <v>4046304234297</v>
      </c>
      <c r="J1576" s="21">
        <v>15.95</v>
      </c>
      <c r="L1576" s="63">
        <f t="shared" si="151"/>
        <v>38.299999999999997</v>
      </c>
      <c r="M1576" t="s">
        <v>1590</v>
      </c>
      <c r="N1576" t="s">
        <v>1591</v>
      </c>
      <c r="P1576" s="16">
        <f t="shared" si="153"/>
        <v>26.809999999999995</v>
      </c>
      <c r="Q1576" s="5">
        <f t="shared" si="154"/>
        <v>0</v>
      </c>
      <c r="R1576" s="21">
        <f t="shared" si="155"/>
        <v>10.859999999999996</v>
      </c>
      <c r="S1576"/>
    </row>
    <row r="1577" spans="1:19" x14ac:dyDescent="0.25">
      <c r="A1577" t="s">
        <v>4588</v>
      </c>
      <c r="B1577" s="3" t="s">
        <v>3195</v>
      </c>
      <c r="C1577" t="s">
        <v>3196</v>
      </c>
      <c r="D1577" t="str">
        <f t="shared" si="150"/>
        <v>70% Virgin wool (organic),  30% Silk</v>
      </c>
      <c r="E1577" t="str">
        <f t="shared" si="152"/>
        <v>saffron  (18E )</v>
      </c>
      <c r="F1577" s="1" t="s">
        <v>2511</v>
      </c>
      <c r="G1577" s="1" t="s">
        <v>2512</v>
      </c>
      <c r="H1577" s="3" t="s">
        <v>4514</v>
      </c>
      <c r="I1577" s="2">
        <v>4046304234303</v>
      </c>
      <c r="J1577" s="21">
        <v>16.95</v>
      </c>
      <c r="L1577" s="63">
        <f t="shared" si="151"/>
        <v>40.699999999999996</v>
      </c>
      <c r="M1577" t="s">
        <v>1590</v>
      </c>
      <c r="N1577" t="s">
        <v>1591</v>
      </c>
      <c r="P1577" s="16">
        <f t="shared" si="153"/>
        <v>28.489999999999995</v>
      </c>
      <c r="Q1577" s="5">
        <f t="shared" si="154"/>
        <v>0</v>
      </c>
      <c r="R1577" s="21">
        <f t="shared" si="155"/>
        <v>11.539999999999996</v>
      </c>
      <c r="S1577"/>
    </row>
    <row r="1578" spans="1:19" x14ac:dyDescent="0.25">
      <c r="A1578" t="s">
        <v>4588</v>
      </c>
      <c r="B1578" s="3" t="s">
        <v>3197</v>
      </c>
      <c r="C1578" t="s">
        <v>3198</v>
      </c>
      <c r="D1578" t="str">
        <f t="shared" si="150"/>
        <v>70% Virgin wool (organic),  30% Silk</v>
      </c>
      <c r="E1578" t="str">
        <f t="shared" si="152"/>
        <v>saffron  (18E )</v>
      </c>
      <c r="F1578" s="1" t="s">
        <v>2511</v>
      </c>
      <c r="G1578" s="1" t="s">
        <v>2512</v>
      </c>
      <c r="H1578" s="3" t="s">
        <v>4515</v>
      </c>
      <c r="I1578" s="2">
        <v>4046304234310</v>
      </c>
      <c r="J1578" s="21">
        <v>17.95</v>
      </c>
      <c r="L1578" s="63">
        <f t="shared" si="151"/>
        <v>43.1</v>
      </c>
      <c r="M1578" t="s">
        <v>1590</v>
      </c>
      <c r="N1578" t="s">
        <v>1591</v>
      </c>
      <c r="P1578" s="16">
        <f t="shared" si="153"/>
        <v>30.169999999999998</v>
      </c>
      <c r="Q1578" s="5">
        <f t="shared" si="154"/>
        <v>0</v>
      </c>
      <c r="R1578" s="21">
        <f t="shared" si="155"/>
        <v>12.219999999999999</v>
      </c>
      <c r="S1578"/>
    </row>
    <row r="1579" spans="1:19" x14ac:dyDescent="0.25">
      <c r="A1579" t="s">
        <v>4588</v>
      </c>
      <c r="B1579" s="3" t="s">
        <v>3199</v>
      </c>
      <c r="C1579" t="s">
        <v>3200</v>
      </c>
      <c r="D1579" t="str">
        <f t="shared" si="150"/>
        <v>70% Virgin wool (organic),  30% Silk</v>
      </c>
      <c r="E1579" t="str">
        <f t="shared" si="152"/>
        <v>saffron  (18E )</v>
      </c>
      <c r="F1579" s="1" t="s">
        <v>2511</v>
      </c>
      <c r="G1579" s="1" t="s">
        <v>2512</v>
      </c>
      <c r="H1579" s="3" t="s">
        <v>4516</v>
      </c>
      <c r="I1579" s="2">
        <v>4046304234327</v>
      </c>
      <c r="J1579" s="21">
        <v>18.95</v>
      </c>
      <c r="L1579" s="63">
        <f t="shared" si="151"/>
        <v>45.5</v>
      </c>
      <c r="M1579" t="s">
        <v>1590</v>
      </c>
      <c r="N1579" t="s">
        <v>1591</v>
      </c>
      <c r="P1579" s="16">
        <f t="shared" si="153"/>
        <v>31.849999999999998</v>
      </c>
      <c r="Q1579" s="5">
        <f t="shared" si="154"/>
        <v>0</v>
      </c>
      <c r="R1579" s="21">
        <f t="shared" si="155"/>
        <v>12.899999999999999</v>
      </c>
      <c r="S1579"/>
    </row>
    <row r="1580" spans="1:19" x14ac:dyDescent="0.25">
      <c r="A1580" t="s">
        <v>4588</v>
      </c>
      <c r="B1580" s="3" t="s">
        <v>3201</v>
      </c>
      <c r="C1580" t="s">
        <v>3202</v>
      </c>
      <c r="D1580" t="str">
        <f t="shared" si="150"/>
        <v>70% Virgin wool (organic),  30% Silk</v>
      </c>
      <c r="E1580" t="str">
        <f t="shared" si="152"/>
        <v>ice-blue  (35 )</v>
      </c>
      <c r="F1580" s="1">
        <v>35</v>
      </c>
      <c r="G1580" s="1" t="s">
        <v>1876</v>
      </c>
      <c r="H1580" s="3" t="s">
        <v>4512</v>
      </c>
      <c r="I1580" s="2">
        <v>4046304169353</v>
      </c>
      <c r="J1580" s="21">
        <v>14.95</v>
      </c>
      <c r="L1580" s="63">
        <f t="shared" si="151"/>
        <v>35.9</v>
      </c>
      <c r="M1580" t="s">
        <v>1590</v>
      </c>
      <c r="N1580" t="s">
        <v>1591</v>
      </c>
      <c r="P1580" s="16">
        <f t="shared" si="153"/>
        <v>25.13</v>
      </c>
      <c r="Q1580" s="5">
        <f t="shared" si="154"/>
        <v>0</v>
      </c>
      <c r="R1580" s="21">
        <f t="shared" si="155"/>
        <v>10.18</v>
      </c>
      <c r="S1580"/>
    </row>
    <row r="1581" spans="1:19" x14ac:dyDescent="0.25">
      <c r="A1581" t="s">
        <v>4588</v>
      </c>
      <c r="B1581" s="3" t="s">
        <v>3203</v>
      </c>
      <c r="C1581" t="s">
        <v>3204</v>
      </c>
      <c r="D1581" t="str">
        <f t="shared" si="150"/>
        <v>70% Virgin wool (organic),  30% Silk</v>
      </c>
      <c r="E1581" t="str">
        <f t="shared" si="152"/>
        <v>ice-blue  (35 )</v>
      </c>
      <c r="F1581" s="1">
        <v>35</v>
      </c>
      <c r="G1581" s="1" t="s">
        <v>1876</v>
      </c>
      <c r="H1581" s="3" t="s">
        <v>4513</v>
      </c>
      <c r="I1581" s="2">
        <v>4046304169360</v>
      </c>
      <c r="J1581" s="21">
        <v>15.95</v>
      </c>
      <c r="L1581" s="63">
        <f t="shared" si="151"/>
        <v>38.299999999999997</v>
      </c>
      <c r="M1581" t="s">
        <v>1590</v>
      </c>
      <c r="N1581" t="s">
        <v>1591</v>
      </c>
      <c r="P1581" s="16">
        <f t="shared" si="153"/>
        <v>26.809999999999995</v>
      </c>
      <c r="Q1581" s="5">
        <f t="shared" si="154"/>
        <v>0</v>
      </c>
      <c r="R1581" s="21">
        <f t="shared" si="155"/>
        <v>10.859999999999996</v>
      </c>
      <c r="S1581"/>
    </row>
    <row r="1582" spans="1:19" x14ac:dyDescent="0.25">
      <c r="A1582" t="s">
        <v>4588</v>
      </c>
      <c r="B1582" s="3" t="s">
        <v>3205</v>
      </c>
      <c r="C1582" t="s">
        <v>3206</v>
      </c>
      <c r="D1582" t="str">
        <f t="shared" si="150"/>
        <v>70% Virgin wool (organic),  30% Silk</v>
      </c>
      <c r="E1582" t="str">
        <f t="shared" si="152"/>
        <v>ice-blue  (35 )</v>
      </c>
      <c r="F1582" s="1">
        <v>35</v>
      </c>
      <c r="G1582" s="1" t="s">
        <v>1876</v>
      </c>
      <c r="H1582" s="3" t="s">
        <v>4514</v>
      </c>
      <c r="I1582" s="2">
        <v>4046304169377</v>
      </c>
      <c r="J1582" s="21">
        <v>16.95</v>
      </c>
      <c r="L1582" s="63">
        <f t="shared" si="151"/>
        <v>40.699999999999996</v>
      </c>
      <c r="M1582" t="s">
        <v>1590</v>
      </c>
      <c r="N1582" t="s">
        <v>1591</v>
      </c>
      <c r="P1582" s="16">
        <f t="shared" si="153"/>
        <v>28.489999999999995</v>
      </c>
      <c r="Q1582" s="5">
        <f t="shared" si="154"/>
        <v>0</v>
      </c>
      <c r="R1582" s="21">
        <f t="shared" si="155"/>
        <v>11.539999999999996</v>
      </c>
      <c r="S1582"/>
    </row>
    <row r="1583" spans="1:19" x14ac:dyDescent="0.25">
      <c r="A1583" t="s">
        <v>4588</v>
      </c>
      <c r="B1583" s="3" t="s">
        <v>3207</v>
      </c>
      <c r="C1583" t="s">
        <v>3208</v>
      </c>
      <c r="D1583" t="str">
        <f t="shared" si="150"/>
        <v>70% Virgin wool (organic),  30% Silk</v>
      </c>
      <c r="E1583" t="str">
        <f t="shared" si="152"/>
        <v>ice-blue  (35 )</v>
      </c>
      <c r="F1583" s="1">
        <v>35</v>
      </c>
      <c r="G1583" s="1" t="s">
        <v>1876</v>
      </c>
      <c r="H1583" s="3" t="s">
        <v>4515</v>
      </c>
      <c r="I1583" s="2">
        <v>4046304169384</v>
      </c>
      <c r="J1583" s="21">
        <v>17.95</v>
      </c>
      <c r="L1583" s="63">
        <f t="shared" si="151"/>
        <v>43.1</v>
      </c>
      <c r="M1583" t="s">
        <v>1590</v>
      </c>
      <c r="N1583" t="s">
        <v>1591</v>
      </c>
      <c r="P1583" s="16">
        <f t="shared" si="153"/>
        <v>30.169999999999998</v>
      </c>
      <c r="Q1583" s="5">
        <f t="shared" si="154"/>
        <v>0</v>
      </c>
      <c r="R1583" s="21">
        <f t="shared" si="155"/>
        <v>12.219999999999999</v>
      </c>
      <c r="S1583"/>
    </row>
    <row r="1584" spans="1:19" x14ac:dyDescent="0.25">
      <c r="A1584" t="s">
        <v>4588</v>
      </c>
      <c r="B1584" s="3" t="s">
        <v>3209</v>
      </c>
      <c r="C1584" t="s">
        <v>3210</v>
      </c>
      <c r="D1584" t="str">
        <f t="shared" si="150"/>
        <v>70% Virgin wool (organic),  30% Silk</v>
      </c>
      <c r="E1584" t="str">
        <f t="shared" si="152"/>
        <v>ice-blue  (35 )</v>
      </c>
      <c r="F1584" s="1">
        <v>35</v>
      </c>
      <c r="G1584" s="1" t="s">
        <v>1876</v>
      </c>
      <c r="H1584" s="3" t="s">
        <v>4516</v>
      </c>
      <c r="I1584" s="2">
        <v>4046304169391</v>
      </c>
      <c r="J1584" s="21">
        <v>18.95</v>
      </c>
      <c r="L1584" s="63">
        <f t="shared" si="151"/>
        <v>45.5</v>
      </c>
      <c r="M1584" t="s">
        <v>1590</v>
      </c>
      <c r="N1584" t="s">
        <v>1591</v>
      </c>
      <c r="P1584" s="16">
        <f t="shared" si="153"/>
        <v>31.849999999999998</v>
      </c>
      <c r="Q1584" s="5">
        <f t="shared" si="154"/>
        <v>0</v>
      </c>
      <c r="R1584" s="21">
        <f t="shared" si="155"/>
        <v>12.899999999999999</v>
      </c>
      <c r="S1584"/>
    </row>
    <row r="1585" spans="1:19" x14ac:dyDescent="0.25">
      <c r="A1585" t="s">
        <v>4588</v>
      </c>
      <c r="B1585" s="3" t="s">
        <v>3211</v>
      </c>
      <c r="C1585" t="s">
        <v>3212</v>
      </c>
      <c r="D1585" t="str">
        <f t="shared" ref="D1585:D1648" si="156">M1585&amp;", "&amp;" "&amp;N1585&amp;""</f>
        <v>70% Virgin wool (organic),  30% Silk</v>
      </c>
      <c r="E1585" t="str">
        <f t="shared" si="152"/>
        <v>pastel mint (with print)  (4000E )</v>
      </c>
      <c r="F1585" s="1" t="s">
        <v>1596</v>
      </c>
      <c r="G1585" s="1" t="s">
        <v>1597</v>
      </c>
      <c r="H1585" s="3" t="s">
        <v>4512</v>
      </c>
      <c r="I1585" s="2">
        <v>4046304286036</v>
      </c>
      <c r="J1585" s="21">
        <v>15.4</v>
      </c>
      <c r="L1585" s="63">
        <f t="shared" si="151"/>
        <v>36.950000000000003</v>
      </c>
      <c r="M1585" t="s">
        <v>1590</v>
      </c>
      <c r="N1585" t="s">
        <v>1591</v>
      </c>
      <c r="P1585" s="16">
        <f t="shared" si="153"/>
        <v>25.865000000000002</v>
      </c>
      <c r="Q1585" s="5">
        <f t="shared" si="154"/>
        <v>0</v>
      </c>
      <c r="R1585" s="21">
        <f t="shared" si="155"/>
        <v>10.465000000000002</v>
      </c>
      <c r="S1585"/>
    </row>
    <row r="1586" spans="1:19" x14ac:dyDescent="0.25">
      <c r="A1586" t="s">
        <v>4588</v>
      </c>
      <c r="B1586" s="3" t="s">
        <v>3213</v>
      </c>
      <c r="C1586" t="s">
        <v>3214</v>
      </c>
      <c r="D1586" t="str">
        <f t="shared" si="156"/>
        <v>70% Virgin wool (organic),  30% Silk</v>
      </c>
      <c r="E1586" t="str">
        <f t="shared" si="152"/>
        <v>pastel mint (with print)  (4000E )</v>
      </c>
      <c r="F1586" s="1" t="s">
        <v>1596</v>
      </c>
      <c r="G1586" s="1" t="s">
        <v>1597</v>
      </c>
      <c r="H1586" s="3" t="s">
        <v>4513</v>
      </c>
      <c r="I1586" s="2">
        <v>4046304286043</v>
      </c>
      <c r="J1586" s="21">
        <v>16.25</v>
      </c>
      <c r="L1586" s="63">
        <f t="shared" si="151"/>
        <v>39</v>
      </c>
      <c r="M1586" t="s">
        <v>1590</v>
      </c>
      <c r="N1586" t="s">
        <v>1591</v>
      </c>
      <c r="P1586" s="16">
        <f t="shared" si="153"/>
        <v>27.299999999999997</v>
      </c>
      <c r="Q1586" s="5">
        <f t="shared" si="154"/>
        <v>0</v>
      </c>
      <c r="R1586" s="21">
        <f t="shared" si="155"/>
        <v>11.049999999999997</v>
      </c>
      <c r="S1586"/>
    </row>
    <row r="1587" spans="1:19" x14ac:dyDescent="0.25">
      <c r="A1587" t="s">
        <v>4588</v>
      </c>
      <c r="B1587" s="3" t="s">
        <v>3215</v>
      </c>
      <c r="C1587" t="s">
        <v>3216</v>
      </c>
      <c r="D1587" t="str">
        <f t="shared" si="156"/>
        <v>70% Virgin wool (organic),  30% Silk</v>
      </c>
      <c r="E1587" t="str">
        <f t="shared" si="152"/>
        <v>pastel mint (with print)  (4000E )</v>
      </c>
      <c r="F1587" s="1" t="s">
        <v>1596</v>
      </c>
      <c r="G1587" s="1" t="s">
        <v>1597</v>
      </c>
      <c r="H1587" s="3" t="s">
        <v>4514</v>
      </c>
      <c r="I1587" s="2">
        <v>4046304286050</v>
      </c>
      <c r="J1587" s="21">
        <v>19.25</v>
      </c>
      <c r="L1587" s="63">
        <f t="shared" si="151"/>
        <v>46.2</v>
      </c>
      <c r="M1587" t="s">
        <v>1590</v>
      </c>
      <c r="N1587" t="s">
        <v>1591</v>
      </c>
      <c r="P1587" s="16">
        <f t="shared" si="153"/>
        <v>32.340000000000003</v>
      </c>
      <c r="Q1587" s="5">
        <f t="shared" si="154"/>
        <v>0</v>
      </c>
      <c r="R1587" s="21">
        <f t="shared" si="155"/>
        <v>13.090000000000003</v>
      </c>
      <c r="S1587"/>
    </row>
    <row r="1588" spans="1:19" x14ac:dyDescent="0.25">
      <c r="A1588" t="s">
        <v>4588</v>
      </c>
      <c r="B1588" s="3" t="s">
        <v>3217</v>
      </c>
      <c r="C1588" t="s">
        <v>3218</v>
      </c>
      <c r="D1588" t="str">
        <f t="shared" si="156"/>
        <v>70% Virgin wool (organic),  30% Silk</v>
      </c>
      <c r="E1588" t="str">
        <f t="shared" si="152"/>
        <v>pastel mint (with print)  (4000E )</v>
      </c>
      <c r="F1588" s="1" t="s">
        <v>1596</v>
      </c>
      <c r="G1588" s="1" t="s">
        <v>1597</v>
      </c>
      <c r="H1588" s="3" t="s">
        <v>4515</v>
      </c>
      <c r="I1588" s="2">
        <v>4046304286067</v>
      </c>
      <c r="J1588" s="21">
        <v>20.100000000000001</v>
      </c>
      <c r="L1588" s="63">
        <f t="shared" si="151"/>
        <v>48.25</v>
      </c>
      <c r="M1588" t="s">
        <v>1590</v>
      </c>
      <c r="N1588" t="s">
        <v>1591</v>
      </c>
      <c r="P1588" s="16">
        <f t="shared" si="153"/>
        <v>33.774999999999999</v>
      </c>
      <c r="Q1588" s="5">
        <f t="shared" si="154"/>
        <v>0</v>
      </c>
      <c r="R1588" s="21">
        <f t="shared" si="155"/>
        <v>13.674999999999997</v>
      </c>
      <c r="S1588"/>
    </row>
    <row r="1589" spans="1:19" x14ac:dyDescent="0.25">
      <c r="A1589" t="s">
        <v>4588</v>
      </c>
      <c r="B1589" s="3" t="s">
        <v>3219</v>
      </c>
      <c r="C1589" t="s">
        <v>3220</v>
      </c>
      <c r="D1589" t="str">
        <f t="shared" si="156"/>
        <v>70% Virgin wool (organic),  30% Silk</v>
      </c>
      <c r="E1589" t="str">
        <f t="shared" si="152"/>
        <v>pastel mint (with print)  (4000E )</v>
      </c>
      <c r="F1589" s="1" t="s">
        <v>1596</v>
      </c>
      <c r="G1589" s="1" t="s">
        <v>1597</v>
      </c>
      <c r="H1589" s="3" t="s">
        <v>4516</v>
      </c>
      <c r="I1589" s="2">
        <v>4046304286074</v>
      </c>
      <c r="J1589" s="21">
        <v>20.95</v>
      </c>
      <c r="L1589" s="63">
        <f t="shared" si="151"/>
        <v>50.3</v>
      </c>
      <c r="M1589" t="s">
        <v>1590</v>
      </c>
      <c r="N1589" t="s">
        <v>1591</v>
      </c>
      <c r="P1589" s="16">
        <f t="shared" si="153"/>
        <v>35.209999999999994</v>
      </c>
      <c r="Q1589" s="5">
        <f t="shared" si="154"/>
        <v>0</v>
      </c>
      <c r="R1589" s="21">
        <f t="shared" si="155"/>
        <v>14.259999999999994</v>
      </c>
      <c r="S1589"/>
    </row>
    <row r="1590" spans="1:19" x14ac:dyDescent="0.25">
      <c r="A1590" t="s">
        <v>4588</v>
      </c>
      <c r="B1590" s="3" t="s">
        <v>3221</v>
      </c>
      <c r="C1590" t="s">
        <v>3222</v>
      </c>
      <c r="D1590" t="str">
        <f t="shared" si="156"/>
        <v>70% Virgin wool (organic),  30% Silk</v>
      </c>
      <c r="E1590" t="str">
        <f t="shared" si="152"/>
        <v>olive  (43E )</v>
      </c>
      <c r="F1590" s="1" t="s">
        <v>1758</v>
      </c>
      <c r="G1590" s="1" t="s">
        <v>1759</v>
      </c>
      <c r="H1590" s="3" t="s">
        <v>4512</v>
      </c>
      <c r="I1590" s="2">
        <v>4046304261095</v>
      </c>
      <c r="J1590" s="21">
        <v>14.95</v>
      </c>
      <c r="L1590" s="63">
        <f t="shared" si="151"/>
        <v>35.9</v>
      </c>
      <c r="M1590" t="s">
        <v>1590</v>
      </c>
      <c r="N1590" t="s">
        <v>1591</v>
      </c>
      <c r="P1590" s="16">
        <f t="shared" si="153"/>
        <v>25.13</v>
      </c>
      <c r="Q1590" s="5">
        <f t="shared" si="154"/>
        <v>0</v>
      </c>
      <c r="R1590" s="21">
        <f t="shared" si="155"/>
        <v>10.18</v>
      </c>
      <c r="S1590"/>
    </row>
    <row r="1591" spans="1:19" x14ac:dyDescent="0.25">
      <c r="A1591" t="s">
        <v>4588</v>
      </c>
      <c r="B1591" s="3" t="s">
        <v>3223</v>
      </c>
      <c r="C1591" t="s">
        <v>3224</v>
      </c>
      <c r="D1591" t="str">
        <f t="shared" si="156"/>
        <v>70% Virgin wool (organic),  30% Silk</v>
      </c>
      <c r="E1591" t="str">
        <f t="shared" si="152"/>
        <v>olive  (43E )</v>
      </c>
      <c r="F1591" s="1" t="s">
        <v>1758</v>
      </c>
      <c r="G1591" s="1" t="s">
        <v>1759</v>
      </c>
      <c r="H1591" s="3" t="s">
        <v>4513</v>
      </c>
      <c r="I1591" s="2">
        <v>4046304261101</v>
      </c>
      <c r="J1591" s="21">
        <v>15.95</v>
      </c>
      <c r="L1591" s="63">
        <f t="shared" si="151"/>
        <v>38.299999999999997</v>
      </c>
      <c r="M1591" t="s">
        <v>1590</v>
      </c>
      <c r="N1591" t="s">
        <v>1591</v>
      </c>
      <c r="P1591" s="16">
        <f t="shared" si="153"/>
        <v>26.809999999999995</v>
      </c>
      <c r="Q1591" s="5">
        <f t="shared" si="154"/>
        <v>0</v>
      </c>
      <c r="R1591" s="21">
        <f t="shared" si="155"/>
        <v>10.859999999999996</v>
      </c>
      <c r="S1591"/>
    </row>
    <row r="1592" spans="1:19" x14ac:dyDescent="0.25">
      <c r="A1592" t="s">
        <v>4588</v>
      </c>
      <c r="B1592" s="3" t="s">
        <v>3225</v>
      </c>
      <c r="C1592" t="s">
        <v>3226</v>
      </c>
      <c r="D1592" t="str">
        <f t="shared" si="156"/>
        <v>70% Virgin wool (organic),  30% Silk</v>
      </c>
      <c r="E1592" t="str">
        <f t="shared" si="152"/>
        <v>olive  (43E )</v>
      </c>
      <c r="F1592" s="1" t="s">
        <v>1758</v>
      </c>
      <c r="G1592" s="1" t="s">
        <v>1759</v>
      </c>
      <c r="H1592" s="3" t="s">
        <v>4514</v>
      </c>
      <c r="I1592" s="2">
        <v>4046304261118</v>
      </c>
      <c r="J1592" s="21">
        <v>16.95</v>
      </c>
      <c r="L1592" s="63">
        <f t="shared" si="151"/>
        <v>40.699999999999996</v>
      </c>
      <c r="M1592" t="s">
        <v>1590</v>
      </c>
      <c r="N1592" t="s">
        <v>1591</v>
      </c>
      <c r="P1592" s="16">
        <f t="shared" si="153"/>
        <v>28.489999999999995</v>
      </c>
      <c r="Q1592" s="5">
        <f t="shared" si="154"/>
        <v>0</v>
      </c>
      <c r="R1592" s="21">
        <f t="shared" si="155"/>
        <v>11.539999999999996</v>
      </c>
      <c r="S1592"/>
    </row>
    <row r="1593" spans="1:19" x14ac:dyDescent="0.25">
      <c r="A1593" t="s">
        <v>4588</v>
      </c>
      <c r="B1593" s="3" t="s">
        <v>3227</v>
      </c>
      <c r="C1593" t="s">
        <v>3228</v>
      </c>
      <c r="D1593" t="str">
        <f t="shared" si="156"/>
        <v>70% Virgin wool (organic),  30% Silk</v>
      </c>
      <c r="E1593" t="str">
        <f t="shared" si="152"/>
        <v>olive  (43E )</v>
      </c>
      <c r="F1593" s="1" t="s">
        <v>1758</v>
      </c>
      <c r="G1593" s="1" t="s">
        <v>1759</v>
      </c>
      <c r="H1593" s="3" t="s">
        <v>4515</v>
      </c>
      <c r="I1593" s="2">
        <v>4046304261125</v>
      </c>
      <c r="J1593" s="21">
        <v>17.95</v>
      </c>
      <c r="L1593" s="63">
        <f t="shared" si="151"/>
        <v>43.1</v>
      </c>
      <c r="M1593" t="s">
        <v>1590</v>
      </c>
      <c r="N1593" t="s">
        <v>1591</v>
      </c>
      <c r="P1593" s="16">
        <f t="shared" si="153"/>
        <v>30.169999999999998</v>
      </c>
      <c r="Q1593" s="5">
        <f t="shared" si="154"/>
        <v>0</v>
      </c>
      <c r="R1593" s="21">
        <f t="shared" si="155"/>
        <v>12.219999999999999</v>
      </c>
      <c r="S1593"/>
    </row>
    <row r="1594" spans="1:19" x14ac:dyDescent="0.25">
      <c r="A1594" t="s">
        <v>4588</v>
      </c>
      <c r="B1594" s="3" t="s">
        <v>3229</v>
      </c>
      <c r="C1594" t="s">
        <v>3230</v>
      </c>
      <c r="D1594" t="str">
        <f t="shared" si="156"/>
        <v>70% Virgin wool (organic),  30% Silk</v>
      </c>
      <c r="E1594" t="str">
        <f t="shared" si="152"/>
        <v>olive  (43E )</v>
      </c>
      <c r="F1594" s="1" t="s">
        <v>1758</v>
      </c>
      <c r="G1594" s="1" t="s">
        <v>1759</v>
      </c>
      <c r="H1594" s="3" t="s">
        <v>4516</v>
      </c>
      <c r="I1594" s="2">
        <v>4046304261132</v>
      </c>
      <c r="J1594" s="21">
        <v>18.95</v>
      </c>
      <c r="L1594" s="63">
        <f t="shared" si="151"/>
        <v>45.5</v>
      </c>
      <c r="M1594" t="s">
        <v>1590</v>
      </c>
      <c r="N1594" t="s">
        <v>1591</v>
      </c>
      <c r="P1594" s="16">
        <f t="shared" si="153"/>
        <v>31.849999999999998</v>
      </c>
      <c r="Q1594" s="5">
        <f t="shared" si="154"/>
        <v>0</v>
      </c>
      <c r="R1594" s="21">
        <f t="shared" si="155"/>
        <v>12.899999999999999</v>
      </c>
      <c r="S1594"/>
    </row>
    <row r="1595" spans="1:19" x14ac:dyDescent="0.25">
      <c r="A1595" t="s">
        <v>4588</v>
      </c>
      <c r="B1595" s="3" t="s">
        <v>3231</v>
      </c>
      <c r="C1595" t="s">
        <v>3232</v>
      </c>
      <c r="D1595" t="str">
        <f t="shared" si="156"/>
        <v>70% Virgin wool (organic),  30% Silk</v>
      </c>
      <c r="E1595" t="str">
        <f t="shared" si="152"/>
        <v>copper  (52E )</v>
      </c>
      <c r="F1595" s="1" t="s">
        <v>1768</v>
      </c>
      <c r="G1595" s="1" t="s">
        <v>1769</v>
      </c>
      <c r="H1595" s="3" t="s">
        <v>4512</v>
      </c>
      <c r="I1595" s="2">
        <v>4046304261156</v>
      </c>
      <c r="J1595" s="21">
        <v>14.95</v>
      </c>
      <c r="L1595" s="63">
        <f t="shared" si="151"/>
        <v>35.9</v>
      </c>
      <c r="M1595" t="s">
        <v>1590</v>
      </c>
      <c r="N1595" t="s">
        <v>1591</v>
      </c>
      <c r="P1595" s="16">
        <f t="shared" si="153"/>
        <v>25.13</v>
      </c>
      <c r="Q1595" s="5">
        <f t="shared" si="154"/>
        <v>0</v>
      </c>
      <c r="R1595" s="21">
        <f t="shared" si="155"/>
        <v>10.18</v>
      </c>
      <c r="S1595"/>
    </row>
    <row r="1596" spans="1:19" x14ac:dyDescent="0.25">
      <c r="A1596" t="s">
        <v>4588</v>
      </c>
      <c r="B1596" s="3" t="s">
        <v>3233</v>
      </c>
      <c r="C1596" t="s">
        <v>3234</v>
      </c>
      <c r="D1596" t="str">
        <f t="shared" si="156"/>
        <v>70% Virgin wool (organic),  30% Silk</v>
      </c>
      <c r="E1596" t="str">
        <f t="shared" si="152"/>
        <v>copper  (52E )</v>
      </c>
      <c r="F1596" s="1" t="s">
        <v>1768</v>
      </c>
      <c r="G1596" s="1" t="s">
        <v>1769</v>
      </c>
      <c r="H1596" s="3" t="s">
        <v>4513</v>
      </c>
      <c r="I1596" s="2">
        <v>4046304261163</v>
      </c>
      <c r="J1596" s="21">
        <v>15.95</v>
      </c>
      <c r="L1596" s="63">
        <f t="shared" si="151"/>
        <v>38.299999999999997</v>
      </c>
      <c r="M1596" t="s">
        <v>1590</v>
      </c>
      <c r="N1596" t="s">
        <v>1591</v>
      </c>
      <c r="P1596" s="16">
        <f t="shared" si="153"/>
        <v>26.809999999999995</v>
      </c>
      <c r="Q1596" s="5">
        <f t="shared" si="154"/>
        <v>0</v>
      </c>
      <c r="R1596" s="21">
        <f t="shared" si="155"/>
        <v>10.859999999999996</v>
      </c>
      <c r="S1596"/>
    </row>
    <row r="1597" spans="1:19" x14ac:dyDescent="0.25">
      <c r="A1597" t="s">
        <v>4588</v>
      </c>
      <c r="B1597" s="3" t="s">
        <v>3235</v>
      </c>
      <c r="C1597" t="s">
        <v>3236</v>
      </c>
      <c r="D1597" t="str">
        <f t="shared" si="156"/>
        <v>70% Virgin wool (organic),  30% Silk</v>
      </c>
      <c r="E1597" t="str">
        <f t="shared" si="152"/>
        <v>copper  (52E )</v>
      </c>
      <c r="F1597" s="1" t="s">
        <v>1768</v>
      </c>
      <c r="G1597" s="1" t="s">
        <v>1769</v>
      </c>
      <c r="H1597" s="3" t="s">
        <v>4514</v>
      </c>
      <c r="I1597" s="2">
        <v>4046304261170</v>
      </c>
      <c r="J1597" s="21">
        <v>16.95</v>
      </c>
      <c r="L1597" s="63">
        <f t="shared" si="151"/>
        <v>40.699999999999996</v>
      </c>
      <c r="M1597" t="s">
        <v>1590</v>
      </c>
      <c r="N1597" t="s">
        <v>1591</v>
      </c>
      <c r="P1597" s="16">
        <f t="shared" si="153"/>
        <v>28.489999999999995</v>
      </c>
      <c r="Q1597" s="5">
        <f t="shared" si="154"/>
        <v>0</v>
      </c>
      <c r="R1597" s="21">
        <f t="shared" si="155"/>
        <v>11.539999999999996</v>
      </c>
      <c r="S1597"/>
    </row>
    <row r="1598" spans="1:19" x14ac:dyDescent="0.25">
      <c r="A1598" t="s">
        <v>4588</v>
      </c>
      <c r="B1598" s="3" t="s">
        <v>3237</v>
      </c>
      <c r="C1598" t="s">
        <v>3238</v>
      </c>
      <c r="D1598" t="str">
        <f t="shared" si="156"/>
        <v>70% Virgin wool (organic),  30% Silk</v>
      </c>
      <c r="E1598" t="str">
        <f t="shared" si="152"/>
        <v>copper  (52E )</v>
      </c>
      <c r="F1598" s="1" t="s">
        <v>1768</v>
      </c>
      <c r="G1598" s="1" t="s">
        <v>1769</v>
      </c>
      <c r="H1598" s="3" t="s">
        <v>4515</v>
      </c>
      <c r="I1598" s="2">
        <v>4046304261187</v>
      </c>
      <c r="J1598" s="21">
        <v>17.95</v>
      </c>
      <c r="L1598" s="63">
        <f t="shared" si="151"/>
        <v>43.1</v>
      </c>
      <c r="M1598" t="s">
        <v>1590</v>
      </c>
      <c r="N1598" t="s">
        <v>1591</v>
      </c>
      <c r="P1598" s="16">
        <f t="shared" si="153"/>
        <v>30.169999999999998</v>
      </c>
      <c r="Q1598" s="5">
        <f t="shared" si="154"/>
        <v>0</v>
      </c>
      <c r="R1598" s="21">
        <f t="shared" si="155"/>
        <v>12.219999999999999</v>
      </c>
      <c r="S1598"/>
    </row>
    <row r="1599" spans="1:19" x14ac:dyDescent="0.25">
      <c r="A1599" t="s">
        <v>4588</v>
      </c>
      <c r="B1599" s="3" t="s">
        <v>3239</v>
      </c>
      <c r="C1599" t="s">
        <v>3240</v>
      </c>
      <c r="D1599" t="str">
        <f t="shared" si="156"/>
        <v>70% Virgin wool (organic),  30% Silk</v>
      </c>
      <c r="E1599" t="str">
        <f t="shared" si="152"/>
        <v>copper  (52E )</v>
      </c>
      <c r="F1599" s="1" t="s">
        <v>1768</v>
      </c>
      <c r="G1599" s="1" t="s">
        <v>1769</v>
      </c>
      <c r="H1599" s="3" t="s">
        <v>4516</v>
      </c>
      <c r="I1599" s="2">
        <v>4046304261194</v>
      </c>
      <c r="J1599" s="21">
        <v>18.95</v>
      </c>
      <c r="L1599" s="63">
        <f t="shared" si="151"/>
        <v>45.5</v>
      </c>
      <c r="M1599" t="s">
        <v>1590</v>
      </c>
      <c r="N1599" t="s">
        <v>1591</v>
      </c>
      <c r="P1599" s="16">
        <f t="shared" si="153"/>
        <v>31.849999999999998</v>
      </c>
      <c r="Q1599" s="5">
        <f t="shared" si="154"/>
        <v>0</v>
      </c>
      <c r="R1599" s="21">
        <f t="shared" si="155"/>
        <v>12.899999999999999</v>
      </c>
      <c r="S1599"/>
    </row>
    <row r="1600" spans="1:19" x14ac:dyDescent="0.25">
      <c r="A1600" t="s">
        <v>4588</v>
      </c>
      <c r="B1600" s="3" t="s">
        <v>3241</v>
      </c>
      <c r="C1600" t="s">
        <v>3242</v>
      </c>
      <c r="D1600" t="str">
        <f t="shared" si="156"/>
        <v>70% Virgin wool (organic),  30% Silk</v>
      </c>
      <c r="E1600" t="str">
        <f t="shared" si="152"/>
        <v>magnolia (with print)  (5300E )</v>
      </c>
      <c r="F1600" s="1" t="s">
        <v>1602</v>
      </c>
      <c r="G1600" s="1" t="s">
        <v>1603</v>
      </c>
      <c r="H1600" s="3" t="s">
        <v>4512</v>
      </c>
      <c r="I1600" s="2">
        <v>4046304286098</v>
      </c>
      <c r="J1600" s="21">
        <v>15.4</v>
      </c>
      <c r="L1600" s="63">
        <f t="shared" si="151"/>
        <v>36.950000000000003</v>
      </c>
      <c r="M1600" t="s">
        <v>1590</v>
      </c>
      <c r="N1600" t="s">
        <v>1591</v>
      </c>
      <c r="P1600" s="16">
        <f t="shared" si="153"/>
        <v>25.865000000000002</v>
      </c>
      <c r="Q1600" s="5">
        <f t="shared" si="154"/>
        <v>0</v>
      </c>
      <c r="R1600" s="21">
        <f t="shared" si="155"/>
        <v>10.465000000000002</v>
      </c>
      <c r="S1600"/>
    </row>
    <row r="1601" spans="1:19" x14ac:dyDescent="0.25">
      <c r="A1601" t="s">
        <v>4588</v>
      </c>
      <c r="B1601" s="3" t="s">
        <v>3243</v>
      </c>
      <c r="C1601" t="s">
        <v>3244</v>
      </c>
      <c r="D1601" t="str">
        <f t="shared" si="156"/>
        <v>70% Virgin wool (organic),  30% Silk</v>
      </c>
      <c r="E1601" t="str">
        <f t="shared" si="152"/>
        <v>magnolia (with print)  (5300E )</v>
      </c>
      <c r="F1601" s="1" t="s">
        <v>1602</v>
      </c>
      <c r="G1601" s="1" t="s">
        <v>1603</v>
      </c>
      <c r="H1601" s="3" t="s">
        <v>4513</v>
      </c>
      <c r="I1601" s="2">
        <v>4046304286104</v>
      </c>
      <c r="J1601" s="21">
        <v>16.25</v>
      </c>
      <c r="L1601" s="63">
        <f t="shared" si="151"/>
        <v>39</v>
      </c>
      <c r="M1601" t="s">
        <v>1590</v>
      </c>
      <c r="N1601" t="s">
        <v>1591</v>
      </c>
      <c r="P1601" s="16">
        <f t="shared" si="153"/>
        <v>27.299999999999997</v>
      </c>
      <c r="Q1601" s="5">
        <f t="shared" si="154"/>
        <v>0</v>
      </c>
      <c r="R1601" s="21">
        <f t="shared" si="155"/>
        <v>11.049999999999997</v>
      </c>
      <c r="S1601"/>
    </row>
    <row r="1602" spans="1:19" x14ac:dyDescent="0.25">
      <c r="A1602" t="s">
        <v>4588</v>
      </c>
      <c r="B1602" s="3" t="s">
        <v>3245</v>
      </c>
      <c r="C1602" t="s">
        <v>3246</v>
      </c>
      <c r="D1602" t="str">
        <f t="shared" si="156"/>
        <v>70% Virgin wool (organic),  30% Silk</v>
      </c>
      <c r="E1602" t="str">
        <f t="shared" si="152"/>
        <v>magnolia (with print)  (5300E )</v>
      </c>
      <c r="F1602" s="1" t="s">
        <v>1602</v>
      </c>
      <c r="G1602" s="1" t="s">
        <v>1603</v>
      </c>
      <c r="H1602" s="3" t="s">
        <v>4514</v>
      </c>
      <c r="I1602" s="2">
        <v>4046304286111</v>
      </c>
      <c r="J1602" s="21">
        <v>19.25</v>
      </c>
      <c r="L1602" s="63">
        <f t="shared" si="151"/>
        <v>46.2</v>
      </c>
      <c r="M1602" t="s">
        <v>1590</v>
      </c>
      <c r="N1602" t="s">
        <v>1591</v>
      </c>
      <c r="P1602" s="16">
        <f t="shared" si="153"/>
        <v>32.340000000000003</v>
      </c>
      <c r="Q1602" s="5">
        <f t="shared" si="154"/>
        <v>0</v>
      </c>
      <c r="R1602" s="21">
        <f t="shared" si="155"/>
        <v>13.090000000000003</v>
      </c>
      <c r="S1602"/>
    </row>
    <row r="1603" spans="1:19" x14ac:dyDescent="0.25">
      <c r="A1603" t="s">
        <v>4588</v>
      </c>
      <c r="B1603" s="3" t="s">
        <v>3247</v>
      </c>
      <c r="C1603" t="s">
        <v>3248</v>
      </c>
      <c r="D1603" t="str">
        <f t="shared" si="156"/>
        <v>70% Virgin wool (organic),  30% Silk</v>
      </c>
      <c r="E1603" t="str">
        <f t="shared" si="152"/>
        <v>magnolia (with print)  (5300E )</v>
      </c>
      <c r="F1603" s="1" t="s">
        <v>1602</v>
      </c>
      <c r="G1603" s="1" t="s">
        <v>1603</v>
      </c>
      <c r="H1603" s="3" t="s">
        <v>4515</v>
      </c>
      <c r="I1603" s="2">
        <v>4046304286128</v>
      </c>
      <c r="J1603" s="21">
        <v>20.100000000000001</v>
      </c>
      <c r="L1603" s="63">
        <f t="shared" si="151"/>
        <v>48.25</v>
      </c>
      <c r="M1603" t="s">
        <v>1590</v>
      </c>
      <c r="N1603" t="s">
        <v>1591</v>
      </c>
      <c r="P1603" s="16">
        <f t="shared" si="153"/>
        <v>33.774999999999999</v>
      </c>
      <c r="Q1603" s="5">
        <f t="shared" si="154"/>
        <v>0</v>
      </c>
      <c r="R1603" s="21">
        <f t="shared" si="155"/>
        <v>13.674999999999997</v>
      </c>
      <c r="S1603"/>
    </row>
    <row r="1604" spans="1:19" x14ac:dyDescent="0.25">
      <c r="A1604" t="s">
        <v>4588</v>
      </c>
      <c r="B1604" s="3" t="s">
        <v>3249</v>
      </c>
      <c r="C1604" t="s">
        <v>3250</v>
      </c>
      <c r="D1604" t="str">
        <f t="shared" si="156"/>
        <v>70% Virgin wool (organic),  30% Silk</v>
      </c>
      <c r="E1604" t="str">
        <f t="shared" si="152"/>
        <v>magnolia (with print)  (5300E )</v>
      </c>
      <c r="F1604" s="1" t="s">
        <v>1602</v>
      </c>
      <c r="G1604" s="1" t="s">
        <v>1603</v>
      </c>
      <c r="H1604" s="3" t="s">
        <v>4516</v>
      </c>
      <c r="I1604" s="2">
        <v>4046304286135</v>
      </c>
      <c r="J1604" s="21">
        <v>20.95</v>
      </c>
      <c r="L1604" s="63">
        <f t="shared" si="151"/>
        <v>50.3</v>
      </c>
      <c r="M1604" t="s">
        <v>1590</v>
      </c>
      <c r="N1604" t="s">
        <v>1591</v>
      </c>
      <c r="P1604" s="16">
        <f t="shared" si="153"/>
        <v>35.209999999999994</v>
      </c>
      <c r="Q1604" s="5">
        <f t="shared" si="154"/>
        <v>0</v>
      </c>
      <c r="R1604" s="21">
        <f t="shared" si="155"/>
        <v>14.259999999999994</v>
      </c>
      <c r="S1604"/>
    </row>
    <row r="1605" spans="1:19" x14ac:dyDescent="0.25">
      <c r="A1605" t="s">
        <v>4588</v>
      </c>
      <c r="B1605" s="3" t="s">
        <v>3251</v>
      </c>
      <c r="C1605" t="s">
        <v>3252</v>
      </c>
      <c r="D1605" t="str">
        <f t="shared" si="156"/>
        <v>70% Virgin wool (organic),  30% Silk</v>
      </c>
      <c r="E1605" t="str">
        <f t="shared" si="152"/>
        <v>walnut  (75 )</v>
      </c>
      <c r="F1605" s="1">
        <v>75</v>
      </c>
      <c r="G1605" s="1" t="s">
        <v>1709</v>
      </c>
      <c r="H1605" s="3" t="s">
        <v>4512</v>
      </c>
      <c r="I1605" s="2">
        <v>4046304161883</v>
      </c>
      <c r="J1605" s="21">
        <v>14.95</v>
      </c>
      <c r="L1605" s="63">
        <f t="shared" ref="L1605:L1668" si="157">ROUND((J1605*2.4)/50,3)*50</f>
        <v>35.9</v>
      </c>
      <c r="M1605" t="s">
        <v>1590</v>
      </c>
      <c r="N1605" t="s">
        <v>1591</v>
      </c>
      <c r="P1605" s="16">
        <f t="shared" si="153"/>
        <v>25.13</v>
      </c>
      <c r="Q1605" s="5">
        <f t="shared" si="154"/>
        <v>0</v>
      </c>
      <c r="R1605" s="21">
        <f t="shared" si="155"/>
        <v>10.18</v>
      </c>
      <c r="S1605"/>
    </row>
    <row r="1606" spans="1:19" x14ac:dyDescent="0.25">
      <c r="A1606" t="s">
        <v>4588</v>
      </c>
      <c r="B1606" s="3" t="s">
        <v>3253</v>
      </c>
      <c r="C1606" t="s">
        <v>3254</v>
      </c>
      <c r="D1606" t="str">
        <f t="shared" si="156"/>
        <v>70% Virgin wool (organic),  30% Silk</v>
      </c>
      <c r="E1606" t="str">
        <f t="shared" ref="E1606:E1669" si="158">G1606&amp;" "&amp;" (" &amp;F1606&amp;" )"</f>
        <v>walnut  (75 )</v>
      </c>
      <c r="F1606" s="1">
        <v>75</v>
      </c>
      <c r="G1606" s="1" t="s">
        <v>1709</v>
      </c>
      <c r="H1606" s="3" t="s">
        <v>4513</v>
      </c>
      <c r="I1606" s="2">
        <v>4046304161890</v>
      </c>
      <c r="J1606" s="21">
        <v>15.95</v>
      </c>
      <c r="L1606" s="63">
        <f t="shared" si="157"/>
        <v>38.299999999999997</v>
      </c>
      <c r="M1606" t="s">
        <v>1590</v>
      </c>
      <c r="N1606" t="s">
        <v>1591</v>
      </c>
      <c r="P1606" s="16">
        <f t="shared" ref="P1606:P1669" si="159">L1606*(1-$P$4)</f>
        <v>26.809999999999995</v>
      </c>
      <c r="Q1606" s="5">
        <f t="shared" ref="Q1606:Q1669" si="160">K1606*P1606</f>
        <v>0</v>
      </c>
      <c r="R1606" s="21">
        <f t="shared" ref="R1606:R1669" si="161">P1606-J1606</f>
        <v>10.859999999999996</v>
      </c>
      <c r="S1606"/>
    </row>
    <row r="1607" spans="1:19" x14ac:dyDescent="0.25">
      <c r="A1607" t="s">
        <v>4588</v>
      </c>
      <c r="B1607" s="3" t="s">
        <v>3255</v>
      </c>
      <c r="C1607" t="s">
        <v>3256</v>
      </c>
      <c r="D1607" t="str">
        <f t="shared" si="156"/>
        <v>70% Virgin wool (organic),  30% Silk</v>
      </c>
      <c r="E1607" t="str">
        <f t="shared" si="158"/>
        <v>walnut  (75 )</v>
      </c>
      <c r="F1607" s="1">
        <v>75</v>
      </c>
      <c r="G1607" s="1" t="s">
        <v>1709</v>
      </c>
      <c r="H1607" s="3" t="s">
        <v>4514</v>
      </c>
      <c r="I1607" s="2">
        <v>4046304161906</v>
      </c>
      <c r="J1607" s="21">
        <v>16.95</v>
      </c>
      <c r="L1607" s="63">
        <f t="shared" si="157"/>
        <v>40.699999999999996</v>
      </c>
      <c r="M1607" t="s">
        <v>1590</v>
      </c>
      <c r="N1607" t="s">
        <v>1591</v>
      </c>
      <c r="P1607" s="16">
        <f t="shared" si="159"/>
        <v>28.489999999999995</v>
      </c>
      <c r="Q1607" s="5">
        <f t="shared" si="160"/>
        <v>0</v>
      </c>
      <c r="R1607" s="21">
        <f t="shared" si="161"/>
        <v>11.539999999999996</v>
      </c>
      <c r="S1607"/>
    </row>
    <row r="1608" spans="1:19" x14ac:dyDescent="0.25">
      <c r="A1608" t="s">
        <v>4588</v>
      </c>
      <c r="B1608" s="3" t="s">
        <v>3257</v>
      </c>
      <c r="C1608" t="s">
        <v>3258</v>
      </c>
      <c r="D1608" t="str">
        <f t="shared" si="156"/>
        <v>70% Virgin wool (organic),  30% Silk</v>
      </c>
      <c r="E1608" t="str">
        <f t="shared" si="158"/>
        <v>walnut  (75 )</v>
      </c>
      <c r="F1608" s="1">
        <v>75</v>
      </c>
      <c r="G1608" s="1" t="s">
        <v>1709</v>
      </c>
      <c r="H1608" s="3" t="s">
        <v>4515</v>
      </c>
      <c r="I1608" s="2">
        <v>4046304161913</v>
      </c>
      <c r="J1608" s="21">
        <v>17.95</v>
      </c>
      <c r="L1608" s="63">
        <f t="shared" si="157"/>
        <v>43.1</v>
      </c>
      <c r="M1608" t="s">
        <v>1590</v>
      </c>
      <c r="N1608" t="s">
        <v>1591</v>
      </c>
      <c r="P1608" s="16">
        <f t="shared" si="159"/>
        <v>30.169999999999998</v>
      </c>
      <c r="Q1608" s="5">
        <f t="shared" si="160"/>
        <v>0</v>
      </c>
      <c r="R1608" s="21">
        <f t="shared" si="161"/>
        <v>12.219999999999999</v>
      </c>
      <c r="S1608"/>
    </row>
    <row r="1609" spans="1:19" x14ac:dyDescent="0.25">
      <c r="A1609" t="s">
        <v>4588</v>
      </c>
      <c r="B1609" s="3" t="s">
        <v>3259</v>
      </c>
      <c r="C1609" t="s">
        <v>3260</v>
      </c>
      <c r="D1609" t="str">
        <f t="shared" si="156"/>
        <v>70% Virgin wool (organic),  30% Silk</v>
      </c>
      <c r="E1609" t="str">
        <f t="shared" si="158"/>
        <v>walnut  (75 )</v>
      </c>
      <c r="F1609" s="1">
        <v>75</v>
      </c>
      <c r="G1609" s="1" t="s">
        <v>1709</v>
      </c>
      <c r="H1609" s="3" t="s">
        <v>4516</v>
      </c>
      <c r="I1609" s="2">
        <v>4046304161920</v>
      </c>
      <c r="J1609" s="21">
        <v>18.95</v>
      </c>
      <c r="L1609" s="63">
        <f t="shared" si="157"/>
        <v>45.5</v>
      </c>
      <c r="M1609" t="s">
        <v>1590</v>
      </c>
      <c r="N1609" t="s">
        <v>1591</v>
      </c>
      <c r="P1609" s="16">
        <f t="shared" si="159"/>
        <v>31.849999999999998</v>
      </c>
      <c r="Q1609" s="5">
        <f t="shared" si="160"/>
        <v>0</v>
      </c>
      <c r="R1609" s="21">
        <f t="shared" si="161"/>
        <v>12.899999999999999</v>
      </c>
      <c r="S1609"/>
    </row>
    <row r="1610" spans="1:19" x14ac:dyDescent="0.25">
      <c r="A1610" t="s">
        <v>4588</v>
      </c>
      <c r="B1610" s="3" t="s">
        <v>3261</v>
      </c>
      <c r="C1610" t="s">
        <v>3262</v>
      </c>
      <c r="D1610" t="str">
        <f t="shared" si="156"/>
        <v>70% Virgin wool (organic),  30% Silk</v>
      </c>
      <c r="E1610" t="str">
        <f t="shared" si="158"/>
        <v>natural  (1 )</v>
      </c>
      <c r="F1610" s="1">
        <v>1</v>
      </c>
      <c r="G1610" s="1" t="s">
        <v>6</v>
      </c>
      <c r="H1610" s="3" t="s">
        <v>4512</v>
      </c>
      <c r="I1610" s="2">
        <v>4046304169674</v>
      </c>
      <c r="J1610" s="21">
        <v>19.3</v>
      </c>
      <c r="L1610" s="63">
        <f t="shared" si="157"/>
        <v>46.300000000000004</v>
      </c>
      <c r="M1610" t="s">
        <v>1590</v>
      </c>
      <c r="N1610" t="s">
        <v>1591</v>
      </c>
      <c r="P1610" s="16">
        <f t="shared" si="159"/>
        <v>32.410000000000004</v>
      </c>
      <c r="Q1610" s="5">
        <f t="shared" si="160"/>
        <v>0</v>
      </c>
      <c r="R1610" s="21">
        <f t="shared" si="161"/>
        <v>13.110000000000003</v>
      </c>
      <c r="S1610"/>
    </row>
    <row r="1611" spans="1:19" x14ac:dyDescent="0.25">
      <c r="A1611" t="s">
        <v>4588</v>
      </c>
      <c r="B1611" s="3" t="s">
        <v>3263</v>
      </c>
      <c r="C1611" t="s">
        <v>3264</v>
      </c>
      <c r="D1611" t="str">
        <f t="shared" si="156"/>
        <v>70% Virgin wool (organic),  30% Silk</v>
      </c>
      <c r="E1611" t="str">
        <f t="shared" si="158"/>
        <v>natural  (1 )</v>
      </c>
      <c r="F1611" s="1">
        <v>1</v>
      </c>
      <c r="G1611" s="1" t="s">
        <v>6</v>
      </c>
      <c r="H1611" s="3" t="s">
        <v>4513</v>
      </c>
      <c r="I1611" s="2">
        <v>4046304169681</v>
      </c>
      <c r="J1611" s="21">
        <v>21.6</v>
      </c>
      <c r="L1611" s="63">
        <f t="shared" si="157"/>
        <v>51.849999999999994</v>
      </c>
      <c r="M1611" t="s">
        <v>1590</v>
      </c>
      <c r="N1611" t="s">
        <v>1591</v>
      </c>
      <c r="P1611" s="16">
        <f t="shared" si="159"/>
        <v>36.294999999999995</v>
      </c>
      <c r="Q1611" s="5">
        <f t="shared" si="160"/>
        <v>0</v>
      </c>
      <c r="R1611" s="21">
        <f t="shared" si="161"/>
        <v>14.694999999999993</v>
      </c>
      <c r="S1611"/>
    </row>
    <row r="1612" spans="1:19" x14ac:dyDescent="0.25">
      <c r="A1612" t="s">
        <v>4588</v>
      </c>
      <c r="B1612" s="3" t="s">
        <v>3265</v>
      </c>
      <c r="C1612" t="s">
        <v>3266</v>
      </c>
      <c r="D1612" t="str">
        <f t="shared" si="156"/>
        <v>70% Virgin wool (organic),  30% Silk</v>
      </c>
      <c r="E1612" t="str">
        <f t="shared" si="158"/>
        <v>natural  (1 )</v>
      </c>
      <c r="F1612" s="1">
        <v>1</v>
      </c>
      <c r="G1612" s="1" t="s">
        <v>6</v>
      </c>
      <c r="H1612" s="3" t="s">
        <v>4514</v>
      </c>
      <c r="I1612" s="2">
        <v>4046304169698</v>
      </c>
      <c r="J1612" s="21">
        <v>23.9</v>
      </c>
      <c r="L1612" s="63">
        <f t="shared" si="157"/>
        <v>57.35</v>
      </c>
      <c r="M1612" t="s">
        <v>1590</v>
      </c>
      <c r="N1612" t="s">
        <v>1591</v>
      </c>
      <c r="P1612" s="16">
        <f t="shared" si="159"/>
        <v>40.144999999999996</v>
      </c>
      <c r="Q1612" s="5">
        <f t="shared" si="160"/>
        <v>0</v>
      </c>
      <c r="R1612" s="21">
        <f t="shared" si="161"/>
        <v>16.244999999999997</v>
      </c>
      <c r="S1612"/>
    </row>
    <row r="1613" spans="1:19" x14ac:dyDescent="0.25">
      <c r="A1613" t="s">
        <v>4588</v>
      </c>
      <c r="B1613" s="3" t="s">
        <v>3267</v>
      </c>
      <c r="C1613" t="s">
        <v>3268</v>
      </c>
      <c r="D1613" t="str">
        <f t="shared" si="156"/>
        <v>70% Virgin wool (organic),  30% Silk</v>
      </c>
      <c r="E1613" t="str">
        <f t="shared" si="158"/>
        <v>natural  (1 )</v>
      </c>
      <c r="F1613" s="1">
        <v>1</v>
      </c>
      <c r="G1613" s="1" t="s">
        <v>6</v>
      </c>
      <c r="H1613" s="3" t="s">
        <v>4515</v>
      </c>
      <c r="I1613" s="2">
        <v>4046304169704</v>
      </c>
      <c r="J1613" s="21">
        <v>26.2</v>
      </c>
      <c r="L1613" s="63">
        <f t="shared" si="157"/>
        <v>62.9</v>
      </c>
      <c r="M1613" t="s">
        <v>1590</v>
      </c>
      <c r="N1613" t="s">
        <v>1591</v>
      </c>
      <c r="P1613" s="16">
        <f t="shared" si="159"/>
        <v>44.029999999999994</v>
      </c>
      <c r="Q1613" s="5">
        <f t="shared" si="160"/>
        <v>0</v>
      </c>
      <c r="R1613" s="21">
        <f t="shared" si="161"/>
        <v>17.829999999999995</v>
      </c>
      <c r="S1613"/>
    </row>
    <row r="1614" spans="1:19" x14ac:dyDescent="0.25">
      <c r="A1614" t="s">
        <v>4588</v>
      </c>
      <c r="B1614" s="3" t="s">
        <v>3269</v>
      </c>
      <c r="C1614" t="s">
        <v>3270</v>
      </c>
      <c r="D1614" t="str">
        <f t="shared" si="156"/>
        <v>70% Virgin wool (organic),  30% Silk</v>
      </c>
      <c r="E1614" t="str">
        <f t="shared" si="158"/>
        <v>light grey mélange  (91 )</v>
      </c>
      <c r="F1614" s="1">
        <v>91</v>
      </c>
      <c r="G1614" s="1" t="s">
        <v>523</v>
      </c>
      <c r="H1614" s="3" t="s">
        <v>4512</v>
      </c>
      <c r="I1614" s="2">
        <v>4046304222461</v>
      </c>
      <c r="J1614" s="21">
        <v>20.2</v>
      </c>
      <c r="L1614" s="63">
        <f t="shared" si="157"/>
        <v>48.5</v>
      </c>
      <c r="M1614" t="s">
        <v>1590</v>
      </c>
      <c r="N1614" t="s">
        <v>1591</v>
      </c>
      <c r="P1614" s="16">
        <f t="shared" si="159"/>
        <v>33.949999999999996</v>
      </c>
      <c r="Q1614" s="5">
        <f t="shared" si="160"/>
        <v>0</v>
      </c>
      <c r="R1614" s="21">
        <f t="shared" si="161"/>
        <v>13.749999999999996</v>
      </c>
      <c r="S1614"/>
    </row>
    <row r="1615" spans="1:19" x14ac:dyDescent="0.25">
      <c r="A1615" t="s">
        <v>4588</v>
      </c>
      <c r="B1615" s="3" t="s">
        <v>3271</v>
      </c>
      <c r="C1615" t="s">
        <v>3272</v>
      </c>
      <c r="D1615" t="str">
        <f t="shared" si="156"/>
        <v>70% Virgin wool (organic),  30% Silk</v>
      </c>
      <c r="E1615" t="str">
        <f t="shared" si="158"/>
        <v>light grey mélange  (91 )</v>
      </c>
      <c r="F1615" s="1">
        <v>91</v>
      </c>
      <c r="G1615" s="1" t="s">
        <v>523</v>
      </c>
      <c r="H1615" s="3" t="s">
        <v>4513</v>
      </c>
      <c r="I1615" s="2">
        <v>4046304222478</v>
      </c>
      <c r="J1615" s="21">
        <v>22.8</v>
      </c>
      <c r="L1615" s="63">
        <f t="shared" si="157"/>
        <v>54.7</v>
      </c>
      <c r="M1615" t="s">
        <v>1590</v>
      </c>
      <c r="N1615" t="s">
        <v>1591</v>
      </c>
      <c r="P1615" s="16">
        <f t="shared" si="159"/>
        <v>38.29</v>
      </c>
      <c r="Q1615" s="5">
        <f t="shared" si="160"/>
        <v>0</v>
      </c>
      <c r="R1615" s="21">
        <f t="shared" si="161"/>
        <v>15.489999999999998</v>
      </c>
      <c r="S1615"/>
    </row>
    <row r="1616" spans="1:19" x14ac:dyDescent="0.25">
      <c r="A1616" t="s">
        <v>4588</v>
      </c>
      <c r="B1616" s="3" t="s">
        <v>3273</v>
      </c>
      <c r="C1616" t="s">
        <v>3274</v>
      </c>
      <c r="D1616" t="str">
        <f t="shared" si="156"/>
        <v>70% Virgin wool (organic),  30% Silk</v>
      </c>
      <c r="E1616" t="str">
        <f t="shared" si="158"/>
        <v>light grey mélange  (91 )</v>
      </c>
      <c r="F1616" s="1">
        <v>91</v>
      </c>
      <c r="G1616" s="1" t="s">
        <v>523</v>
      </c>
      <c r="H1616" s="3" t="s">
        <v>4514</v>
      </c>
      <c r="I1616" s="2">
        <v>4046304222485</v>
      </c>
      <c r="J1616" s="21">
        <v>25.4</v>
      </c>
      <c r="L1616" s="63">
        <f t="shared" si="157"/>
        <v>60.95</v>
      </c>
      <c r="M1616" t="s">
        <v>1590</v>
      </c>
      <c r="N1616" t="s">
        <v>1591</v>
      </c>
      <c r="P1616" s="16">
        <f t="shared" si="159"/>
        <v>42.664999999999999</v>
      </c>
      <c r="Q1616" s="5">
        <f t="shared" si="160"/>
        <v>0</v>
      </c>
      <c r="R1616" s="21">
        <f t="shared" si="161"/>
        <v>17.265000000000001</v>
      </c>
      <c r="S1616"/>
    </row>
    <row r="1617" spans="1:19" x14ac:dyDescent="0.25">
      <c r="A1617" t="s">
        <v>4588</v>
      </c>
      <c r="B1617" s="3" t="s">
        <v>3275</v>
      </c>
      <c r="C1617" t="s">
        <v>3276</v>
      </c>
      <c r="D1617" t="str">
        <f t="shared" si="156"/>
        <v>70% Virgin wool (organic),  30% Silk</v>
      </c>
      <c r="E1617" t="str">
        <f t="shared" si="158"/>
        <v>light grey mélange  (91 )</v>
      </c>
      <c r="F1617" s="1">
        <v>91</v>
      </c>
      <c r="G1617" s="1" t="s">
        <v>523</v>
      </c>
      <c r="H1617" s="3" t="s">
        <v>4515</v>
      </c>
      <c r="I1617" s="2">
        <v>4046304222492</v>
      </c>
      <c r="J1617" s="21">
        <v>28.4</v>
      </c>
      <c r="L1617" s="63">
        <f t="shared" si="157"/>
        <v>68.150000000000006</v>
      </c>
      <c r="M1617" t="s">
        <v>1590</v>
      </c>
      <c r="N1617" t="s">
        <v>1591</v>
      </c>
      <c r="P1617" s="16">
        <f t="shared" si="159"/>
        <v>47.704999999999998</v>
      </c>
      <c r="Q1617" s="5">
        <f t="shared" si="160"/>
        <v>0</v>
      </c>
      <c r="R1617" s="21">
        <f t="shared" si="161"/>
        <v>19.305</v>
      </c>
      <c r="S1617"/>
    </row>
    <row r="1618" spans="1:19" x14ac:dyDescent="0.25">
      <c r="A1618" t="s">
        <v>4588</v>
      </c>
      <c r="B1618" s="3" t="s">
        <v>3277</v>
      </c>
      <c r="C1618" t="s">
        <v>3278</v>
      </c>
      <c r="D1618" t="str">
        <f t="shared" si="156"/>
        <v>70% Virgin wool (organic),  30% Silk</v>
      </c>
      <c r="E1618" t="str">
        <f t="shared" si="158"/>
        <v>pastel mint (with print)  (4000E )</v>
      </c>
      <c r="F1618" s="1" t="s">
        <v>1596</v>
      </c>
      <c r="G1618" s="1" t="s">
        <v>1597</v>
      </c>
      <c r="H1618" s="3" t="s">
        <v>4512</v>
      </c>
      <c r="I1618" s="2">
        <v>4046304286159</v>
      </c>
      <c r="J1618" s="21">
        <v>22.2</v>
      </c>
      <c r="L1618" s="63">
        <f t="shared" si="157"/>
        <v>53.300000000000004</v>
      </c>
      <c r="M1618" t="s">
        <v>1590</v>
      </c>
      <c r="N1618" t="s">
        <v>1591</v>
      </c>
      <c r="P1618" s="16">
        <f t="shared" si="159"/>
        <v>37.31</v>
      </c>
      <c r="Q1618" s="5">
        <f t="shared" si="160"/>
        <v>0</v>
      </c>
      <c r="R1618" s="21">
        <f t="shared" si="161"/>
        <v>15.110000000000003</v>
      </c>
      <c r="S1618"/>
    </row>
    <row r="1619" spans="1:19" x14ac:dyDescent="0.25">
      <c r="A1619" t="s">
        <v>4588</v>
      </c>
      <c r="B1619" s="3" t="s">
        <v>3279</v>
      </c>
      <c r="C1619" t="s">
        <v>3280</v>
      </c>
      <c r="D1619" t="str">
        <f t="shared" si="156"/>
        <v>70% Virgin wool (organic),  30% Silk</v>
      </c>
      <c r="E1619" t="str">
        <f t="shared" si="158"/>
        <v>pastel mint (with print)  (4000E )</v>
      </c>
      <c r="F1619" s="1" t="s">
        <v>1596</v>
      </c>
      <c r="G1619" s="1" t="s">
        <v>1597</v>
      </c>
      <c r="H1619" s="3" t="s">
        <v>4513</v>
      </c>
      <c r="I1619" s="2">
        <v>4046304286166</v>
      </c>
      <c r="J1619" s="21">
        <v>24.5</v>
      </c>
      <c r="L1619" s="63">
        <f t="shared" si="157"/>
        <v>58.8</v>
      </c>
      <c r="M1619" t="s">
        <v>1590</v>
      </c>
      <c r="N1619" t="s">
        <v>1591</v>
      </c>
      <c r="P1619" s="16">
        <f t="shared" si="159"/>
        <v>41.16</v>
      </c>
      <c r="Q1619" s="5">
        <f t="shared" si="160"/>
        <v>0</v>
      </c>
      <c r="R1619" s="21">
        <f t="shared" si="161"/>
        <v>16.659999999999997</v>
      </c>
      <c r="S1619"/>
    </row>
    <row r="1620" spans="1:19" x14ac:dyDescent="0.25">
      <c r="A1620" t="s">
        <v>4588</v>
      </c>
      <c r="B1620" s="3" t="s">
        <v>3281</v>
      </c>
      <c r="C1620" t="s">
        <v>3282</v>
      </c>
      <c r="D1620" t="str">
        <f t="shared" si="156"/>
        <v>70% Virgin wool (organic),  30% Silk</v>
      </c>
      <c r="E1620" t="str">
        <f t="shared" si="158"/>
        <v>pastel mint (with print)  (4000E )</v>
      </c>
      <c r="F1620" s="1" t="s">
        <v>1596</v>
      </c>
      <c r="G1620" s="1" t="s">
        <v>1597</v>
      </c>
      <c r="H1620" s="3" t="s">
        <v>4514</v>
      </c>
      <c r="I1620" s="2">
        <v>4046304286173</v>
      </c>
      <c r="J1620" s="21">
        <v>26.8</v>
      </c>
      <c r="L1620" s="63">
        <f t="shared" si="157"/>
        <v>64.3</v>
      </c>
      <c r="M1620" t="s">
        <v>1590</v>
      </c>
      <c r="N1620" t="s">
        <v>1591</v>
      </c>
      <c r="P1620" s="16">
        <f t="shared" si="159"/>
        <v>45.01</v>
      </c>
      <c r="Q1620" s="5">
        <f t="shared" si="160"/>
        <v>0</v>
      </c>
      <c r="R1620" s="21">
        <f t="shared" si="161"/>
        <v>18.209999999999997</v>
      </c>
      <c r="S1620"/>
    </row>
    <row r="1621" spans="1:19" x14ac:dyDescent="0.25">
      <c r="A1621" t="s">
        <v>4588</v>
      </c>
      <c r="B1621" s="3" t="s">
        <v>3283</v>
      </c>
      <c r="C1621" t="s">
        <v>3284</v>
      </c>
      <c r="D1621" t="str">
        <f t="shared" si="156"/>
        <v>70% Virgin wool (organic),  30% Silk</v>
      </c>
      <c r="E1621" t="str">
        <f t="shared" si="158"/>
        <v>pastel mint (with print)  (4000E )</v>
      </c>
      <c r="F1621" s="1" t="s">
        <v>1596</v>
      </c>
      <c r="G1621" s="1" t="s">
        <v>1597</v>
      </c>
      <c r="H1621" s="3" t="s">
        <v>4515</v>
      </c>
      <c r="I1621" s="2">
        <v>4046304286180</v>
      </c>
      <c r="J1621" s="21">
        <v>30.4</v>
      </c>
      <c r="L1621" s="63">
        <f t="shared" si="157"/>
        <v>72.95</v>
      </c>
      <c r="M1621" t="s">
        <v>1590</v>
      </c>
      <c r="N1621" t="s">
        <v>1591</v>
      </c>
      <c r="P1621" s="16">
        <f t="shared" si="159"/>
        <v>51.064999999999998</v>
      </c>
      <c r="Q1621" s="5">
        <f t="shared" si="160"/>
        <v>0</v>
      </c>
      <c r="R1621" s="21">
        <f t="shared" si="161"/>
        <v>20.664999999999999</v>
      </c>
      <c r="S1621"/>
    </row>
    <row r="1622" spans="1:19" x14ac:dyDescent="0.25">
      <c r="A1622" t="s">
        <v>4588</v>
      </c>
      <c r="B1622" s="3" t="s">
        <v>3285</v>
      </c>
      <c r="C1622" t="s">
        <v>3286</v>
      </c>
      <c r="D1622" t="str">
        <f t="shared" si="156"/>
        <v>70% Virgin wool (organic),  30% Silk</v>
      </c>
      <c r="E1622" t="str">
        <f t="shared" si="158"/>
        <v>magnolia (with print)  (5300E )</v>
      </c>
      <c r="F1622" s="1" t="s">
        <v>1602</v>
      </c>
      <c r="G1622" s="1" t="s">
        <v>1603</v>
      </c>
      <c r="H1622" s="3" t="s">
        <v>4512</v>
      </c>
      <c r="I1622" s="2">
        <v>4046304286197</v>
      </c>
      <c r="J1622" s="21">
        <v>22.2</v>
      </c>
      <c r="L1622" s="63">
        <f t="shared" si="157"/>
        <v>53.300000000000004</v>
      </c>
      <c r="M1622" t="s">
        <v>1590</v>
      </c>
      <c r="N1622" t="s">
        <v>1591</v>
      </c>
      <c r="P1622" s="16">
        <f t="shared" si="159"/>
        <v>37.31</v>
      </c>
      <c r="Q1622" s="5">
        <f t="shared" si="160"/>
        <v>0</v>
      </c>
      <c r="R1622" s="21">
        <f t="shared" si="161"/>
        <v>15.110000000000003</v>
      </c>
      <c r="S1622"/>
    </row>
    <row r="1623" spans="1:19" x14ac:dyDescent="0.25">
      <c r="A1623" t="s">
        <v>4588</v>
      </c>
      <c r="B1623" s="3" t="s">
        <v>3287</v>
      </c>
      <c r="C1623" t="s">
        <v>3288</v>
      </c>
      <c r="D1623" t="str">
        <f t="shared" si="156"/>
        <v>70% Virgin wool (organic),  30% Silk</v>
      </c>
      <c r="E1623" t="str">
        <f t="shared" si="158"/>
        <v>magnolia (with print)  (5300E )</v>
      </c>
      <c r="F1623" s="1" t="s">
        <v>1602</v>
      </c>
      <c r="G1623" s="1" t="s">
        <v>1603</v>
      </c>
      <c r="H1623" s="3" t="s">
        <v>4513</v>
      </c>
      <c r="I1623" s="2">
        <v>4046304286203</v>
      </c>
      <c r="J1623" s="21">
        <v>24.5</v>
      </c>
      <c r="L1623" s="63">
        <f t="shared" si="157"/>
        <v>58.8</v>
      </c>
      <c r="M1623" t="s">
        <v>1590</v>
      </c>
      <c r="N1623" t="s">
        <v>1591</v>
      </c>
      <c r="P1623" s="16">
        <f t="shared" si="159"/>
        <v>41.16</v>
      </c>
      <c r="Q1623" s="5">
        <f t="shared" si="160"/>
        <v>0</v>
      </c>
      <c r="R1623" s="21">
        <f t="shared" si="161"/>
        <v>16.659999999999997</v>
      </c>
      <c r="S1623"/>
    </row>
    <row r="1624" spans="1:19" x14ac:dyDescent="0.25">
      <c r="A1624" t="s">
        <v>4588</v>
      </c>
      <c r="B1624" s="3" t="s">
        <v>3289</v>
      </c>
      <c r="C1624" t="s">
        <v>3290</v>
      </c>
      <c r="D1624" t="str">
        <f t="shared" si="156"/>
        <v>70% Virgin wool (organic),  30% Silk</v>
      </c>
      <c r="E1624" t="str">
        <f t="shared" si="158"/>
        <v>magnolia (with print)  (5300E )</v>
      </c>
      <c r="F1624" s="1" t="s">
        <v>1602</v>
      </c>
      <c r="G1624" s="1" t="s">
        <v>1603</v>
      </c>
      <c r="H1624" s="3" t="s">
        <v>4514</v>
      </c>
      <c r="I1624" s="2">
        <v>4046304286210</v>
      </c>
      <c r="J1624" s="21">
        <v>26.8</v>
      </c>
      <c r="L1624" s="63">
        <f t="shared" si="157"/>
        <v>64.3</v>
      </c>
      <c r="M1624" t="s">
        <v>1590</v>
      </c>
      <c r="N1624" t="s">
        <v>1591</v>
      </c>
      <c r="P1624" s="16">
        <f t="shared" si="159"/>
        <v>45.01</v>
      </c>
      <c r="Q1624" s="5">
        <f t="shared" si="160"/>
        <v>0</v>
      </c>
      <c r="R1624" s="21">
        <f t="shared" si="161"/>
        <v>18.209999999999997</v>
      </c>
      <c r="S1624"/>
    </row>
    <row r="1625" spans="1:19" x14ac:dyDescent="0.25">
      <c r="A1625" t="s">
        <v>4588</v>
      </c>
      <c r="B1625" s="3" t="s">
        <v>3291</v>
      </c>
      <c r="C1625" t="s">
        <v>3292</v>
      </c>
      <c r="D1625" t="str">
        <f t="shared" si="156"/>
        <v>70% Virgin wool (organic),  30% Silk</v>
      </c>
      <c r="E1625" t="str">
        <f t="shared" si="158"/>
        <v>magnolia (with print)  (5300E )</v>
      </c>
      <c r="F1625" s="1" t="s">
        <v>1602</v>
      </c>
      <c r="G1625" s="1" t="s">
        <v>1603</v>
      </c>
      <c r="H1625" s="3" t="s">
        <v>4515</v>
      </c>
      <c r="I1625" s="2">
        <v>4046304286227</v>
      </c>
      <c r="J1625" s="21">
        <v>30.4</v>
      </c>
      <c r="L1625" s="63">
        <f t="shared" si="157"/>
        <v>72.95</v>
      </c>
      <c r="M1625" t="s">
        <v>1590</v>
      </c>
      <c r="N1625" t="s">
        <v>1591</v>
      </c>
      <c r="P1625" s="16">
        <f t="shared" si="159"/>
        <v>51.064999999999998</v>
      </c>
      <c r="Q1625" s="5">
        <f t="shared" si="160"/>
        <v>0</v>
      </c>
      <c r="R1625" s="21">
        <f t="shared" si="161"/>
        <v>20.664999999999999</v>
      </c>
      <c r="S1625"/>
    </row>
    <row r="1626" spans="1:19" x14ac:dyDescent="0.25">
      <c r="A1626" t="s">
        <v>4588</v>
      </c>
      <c r="B1626" s="3" t="s">
        <v>3293</v>
      </c>
      <c r="C1626" t="s">
        <v>3294</v>
      </c>
      <c r="D1626" t="str">
        <f t="shared" si="156"/>
        <v>70% Virgin wool (organic),  30% Silk</v>
      </c>
      <c r="E1626" t="str">
        <f t="shared" si="158"/>
        <v>natural (with print)  (0100E )</v>
      </c>
      <c r="F1626" s="1" t="s">
        <v>2549</v>
      </c>
      <c r="G1626" s="1" t="s">
        <v>2550</v>
      </c>
      <c r="H1626" s="3" t="s">
        <v>4512</v>
      </c>
      <c r="I1626" s="2">
        <v>4046304246443</v>
      </c>
      <c r="J1626" s="21">
        <v>25.25</v>
      </c>
      <c r="L1626" s="63">
        <f t="shared" si="157"/>
        <v>60.6</v>
      </c>
      <c r="M1626" t="s">
        <v>1590</v>
      </c>
      <c r="N1626" t="s">
        <v>1591</v>
      </c>
      <c r="P1626" s="16">
        <f t="shared" si="159"/>
        <v>42.42</v>
      </c>
      <c r="Q1626" s="5">
        <f t="shared" si="160"/>
        <v>0</v>
      </c>
      <c r="R1626" s="21">
        <f t="shared" si="161"/>
        <v>17.170000000000002</v>
      </c>
      <c r="S1626"/>
    </row>
    <row r="1627" spans="1:19" x14ac:dyDescent="0.25">
      <c r="A1627" t="s">
        <v>4588</v>
      </c>
      <c r="B1627" s="3" t="s">
        <v>3295</v>
      </c>
      <c r="C1627" t="s">
        <v>3296</v>
      </c>
      <c r="D1627" t="str">
        <f t="shared" si="156"/>
        <v>70% Virgin wool (organic),  30% Silk</v>
      </c>
      <c r="E1627" t="str">
        <f t="shared" si="158"/>
        <v>natural (with print)  (0100E )</v>
      </c>
      <c r="F1627" s="1" t="s">
        <v>2549</v>
      </c>
      <c r="G1627" s="1" t="s">
        <v>2550</v>
      </c>
      <c r="H1627" s="3" t="s">
        <v>4513</v>
      </c>
      <c r="I1627" s="2">
        <v>4046304246450</v>
      </c>
      <c r="J1627" s="21">
        <v>28.15</v>
      </c>
      <c r="L1627" s="63">
        <f t="shared" si="157"/>
        <v>67.55</v>
      </c>
      <c r="M1627" t="s">
        <v>1590</v>
      </c>
      <c r="N1627" t="s">
        <v>1591</v>
      </c>
      <c r="P1627" s="16">
        <f t="shared" si="159"/>
        <v>47.284999999999997</v>
      </c>
      <c r="Q1627" s="5">
        <f t="shared" si="160"/>
        <v>0</v>
      </c>
      <c r="R1627" s="21">
        <f t="shared" si="161"/>
        <v>19.134999999999998</v>
      </c>
      <c r="S1627"/>
    </row>
    <row r="1628" spans="1:19" x14ac:dyDescent="0.25">
      <c r="A1628" t="s">
        <v>4588</v>
      </c>
      <c r="B1628" s="3" t="s">
        <v>3297</v>
      </c>
      <c r="C1628" t="s">
        <v>3298</v>
      </c>
      <c r="D1628" t="str">
        <f t="shared" si="156"/>
        <v>70% Virgin wool (organic),  30% Silk</v>
      </c>
      <c r="E1628" t="str">
        <f t="shared" si="158"/>
        <v>natural (with print)  (0100E )</v>
      </c>
      <c r="F1628" s="1" t="s">
        <v>2549</v>
      </c>
      <c r="G1628" s="1" t="s">
        <v>2550</v>
      </c>
      <c r="H1628" s="3" t="s">
        <v>4514</v>
      </c>
      <c r="I1628" s="2">
        <v>4046304246467</v>
      </c>
      <c r="J1628" s="21">
        <v>31.05</v>
      </c>
      <c r="L1628" s="63">
        <f t="shared" si="157"/>
        <v>74.5</v>
      </c>
      <c r="M1628" t="s">
        <v>1590</v>
      </c>
      <c r="N1628" t="s">
        <v>1591</v>
      </c>
      <c r="P1628" s="16">
        <f t="shared" si="159"/>
        <v>52.15</v>
      </c>
      <c r="Q1628" s="5">
        <f t="shared" si="160"/>
        <v>0</v>
      </c>
      <c r="R1628" s="21">
        <f t="shared" si="161"/>
        <v>21.099999999999998</v>
      </c>
      <c r="S1628"/>
    </row>
    <row r="1629" spans="1:19" x14ac:dyDescent="0.25">
      <c r="A1629" t="s">
        <v>4588</v>
      </c>
      <c r="B1629" s="3" t="s">
        <v>3299</v>
      </c>
      <c r="C1629" t="s">
        <v>3300</v>
      </c>
      <c r="D1629" t="str">
        <f t="shared" si="156"/>
        <v>70% Virgin wool (organic),  30% Silk</v>
      </c>
      <c r="E1629" t="str">
        <f t="shared" si="158"/>
        <v>natural (with print)  (0100E )</v>
      </c>
      <c r="F1629" s="1" t="s">
        <v>2549</v>
      </c>
      <c r="G1629" s="1" t="s">
        <v>2550</v>
      </c>
      <c r="H1629" s="3" t="s">
        <v>4515</v>
      </c>
      <c r="I1629" s="2">
        <v>4046304246474</v>
      </c>
      <c r="J1629" s="21">
        <v>33.950000000000003</v>
      </c>
      <c r="L1629" s="63">
        <f t="shared" si="157"/>
        <v>81.5</v>
      </c>
      <c r="M1629" t="s">
        <v>1590</v>
      </c>
      <c r="N1629" t="s">
        <v>1591</v>
      </c>
      <c r="P1629" s="16">
        <f t="shared" si="159"/>
        <v>57.05</v>
      </c>
      <c r="Q1629" s="5">
        <f t="shared" si="160"/>
        <v>0</v>
      </c>
      <c r="R1629" s="21">
        <f t="shared" si="161"/>
        <v>23.099999999999994</v>
      </c>
      <c r="S1629"/>
    </row>
    <row r="1630" spans="1:19" x14ac:dyDescent="0.25">
      <c r="A1630" t="s">
        <v>4588</v>
      </c>
      <c r="B1630" s="3" t="s">
        <v>3301</v>
      </c>
      <c r="C1630" t="s">
        <v>3302</v>
      </c>
      <c r="D1630" t="str">
        <f t="shared" si="156"/>
        <v>70% Virgin wool (organic),  30% Silk</v>
      </c>
      <c r="E1630" t="str">
        <f t="shared" si="158"/>
        <v>natural (with print)  (0100E )</v>
      </c>
      <c r="F1630" s="1" t="s">
        <v>2549</v>
      </c>
      <c r="G1630" s="1" t="s">
        <v>2550</v>
      </c>
      <c r="H1630" s="3" t="s">
        <v>4512</v>
      </c>
      <c r="I1630" s="2">
        <v>4046304261842</v>
      </c>
      <c r="J1630" s="21">
        <v>17.649999999999999</v>
      </c>
      <c r="L1630" s="63">
        <f t="shared" si="157"/>
        <v>42.35</v>
      </c>
      <c r="M1630" t="s">
        <v>1590</v>
      </c>
      <c r="N1630" t="s">
        <v>1591</v>
      </c>
      <c r="P1630" s="16">
        <f t="shared" si="159"/>
        <v>29.645</v>
      </c>
      <c r="Q1630" s="5">
        <f t="shared" si="160"/>
        <v>0</v>
      </c>
      <c r="R1630" s="21">
        <f t="shared" si="161"/>
        <v>11.995000000000001</v>
      </c>
      <c r="S1630"/>
    </row>
    <row r="1631" spans="1:19" x14ac:dyDescent="0.25">
      <c r="A1631" t="s">
        <v>4588</v>
      </c>
      <c r="B1631" s="3" t="s">
        <v>3303</v>
      </c>
      <c r="C1631" t="s">
        <v>3304</v>
      </c>
      <c r="D1631" t="str">
        <f t="shared" si="156"/>
        <v>70% Virgin wool (organic),  30% Silk</v>
      </c>
      <c r="E1631" t="str">
        <f t="shared" si="158"/>
        <v>natural (with print)  (0100E )</v>
      </c>
      <c r="F1631" s="1" t="s">
        <v>2549</v>
      </c>
      <c r="G1631" s="1" t="s">
        <v>2550</v>
      </c>
      <c r="H1631" s="3" t="s">
        <v>4513</v>
      </c>
      <c r="I1631" s="2">
        <v>4046304261859</v>
      </c>
      <c r="J1631" s="21">
        <v>18.95</v>
      </c>
      <c r="L1631" s="63">
        <f t="shared" si="157"/>
        <v>45.5</v>
      </c>
      <c r="M1631" t="s">
        <v>1590</v>
      </c>
      <c r="N1631" t="s">
        <v>1591</v>
      </c>
      <c r="P1631" s="16">
        <f t="shared" si="159"/>
        <v>31.849999999999998</v>
      </c>
      <c r="Q1631" s="5">
        <f t="shared" si="160"/>
        <v>0</v>
      </c>
      <c r="R1631" s="21">
        <f t="shared" si="161"/>
        <v>12.899999999999999</v>
      </c>
      <c r="S1631"/>
    </row>
    <row r="1632" spans="1:19" x14ac:dyDescent="0.25">
      <c r="A1632" t="s">
        <v>4588</v>
      </c>
      <c r="B1632" s="3" t="s">
        <v>3305</v>
      </c>
      <c r="C1632" t="s">
        <v>3306</v>
      </c>
      <c r="D1632" t="str">
        <f t="shared" si="156"/>
        <v>70% Virgin wool (organic),  30% Silk</v>
      </c>
      <c r="E1632" t="str">
        <f t="shared" si="158"/>
        <v>natural (with print)  (0100E )</v>
      </c>
      <c r="F1632" s="1" t="s">
        <v>2549</v>
      </c>
      <c r="G1632" s="1" t="s">
        <v>2550</v>
      </c>
      <c r="H1632" s="3" t="s">
        <v>4514</v>
      </c>
      <c r="I1632" s="2">
        <v>4046304261866</v>
      </c>
      <c r="J1632" s="21">
        <v>20.25</v>
      </c>
      <c r="L1632" s="63">
        <f t="shared" si="157"/>
        <v>48.6</v>
      </c>
      <c r="M1632" t="s">
        <v>1590</v>
      </c>
      <c r="N1632" t="s">
        <v>1591</v>
      </c>
      <c r="P1632" s="16">
        <f t="shared" si="159"/>
        <v>34.019999999999996</v>
      </c>
      <c r="Q1632" s="5">
        <f t="shared" si="160"/>
        <v>0</v>
      </c>
      <c r="R1632" s="21">
        <f t="shared" si="161"/>
        <v>13.769999999999996</v>
      </c>
      <c r="S1632"/>
    </row>
    <row r="1633" spans="1:19" x14ac:dyDescent="0.25">
      <c r="A1633" t="s">
        <v>4588</v>
      </c>
      <c r="B1633" s="3" t="s">
        <v>3307</v>
      </c>
      <c r="C1633" t="s">
        <v>405</v>
      </c>
      <c r="D1633" t="str">
        <f t="shared" si="156"/>
        <v>70% Virgin wool (organic),  30% Silk</v>
      </c>
      <c r="E1633" t="str">
        <f t="shared" si="158"/>
        <v>natural  (1 )</v>
      </c>
      <c r="F1633" s="1">
        <v>1</v>
      </c>
      <c r="G1633" s="1" t="s">
        <v>6</v>
      </c>
      <c r="H1633" s="3" t="s">
        <v>4512</v>
      </c>
      <c r="I1633" s="2">
        <v>4046304009994</v>
      </c>
      <c r="J1633" s="21">
        <v>15.4</v>
      </c>
      <c r="L1633" s="63">
        <f t="shared" si="157"/>
        <v>36.950000000000003</v>
      </c>
      <c r="M1633" t="s">
        <v>1590</v>
      </c>
      <c r="N1633" t="s">
        <v>1591</v>
      </c>
      <c r="P1633" s="16">
        <f t="shared" si="159"/>
        <v>25.865000000000002</v>
      </c>
      <c r="Q1633" s="5">
        <f t="shared" si="160"/>
        <v>0</v>
      </c>
      <c r="R1633" s="21">
        <f t="shared" si="161"/>
        <v>10.465000000000002</v>
      </c>
      <c r="S1633"/>
    </row>
    <row r="1634" spans="1:19" x14ac:dyDescent="0.25">
      <c r="A1634" t="s">
        <v>4588</v>
      </c>
      <c r="B1634" s="3" t="s">
        <v>3308</v>
      </c>
      <c r="C1634" t="s">
        <v>407</v>
      </c>
      <c r="D1634" t="str">
        <f t="shared" si="156"/>
        <v>70% Virgin wool (organic),  30% Silk</v>
      </c>
      <c r="E1634" t="str">
        <f t="shared" si="158"/>
        <v>natural  (1 )</v>
      </c>
      <c r="F1634" s="1">
        <v>1</v>
      </c>
      <c r="G1634" s="1" t="s">
        <v>6</v>
      </c>
      <c r="H1634" s="3" t="s">
        <v>4513</v>
      </c>
      <c r="I1634" s="2">
        <v>4046304010006</v>
      </c>
      <c r="J1634" s="21">
        <v>16.25</v>
      </c>
      <c r="L1634" s="63">
        <f t="shared" si="157"/>
        <v>39</v>
      </c>
      <c r="M1634" t="s">
        <v>1590</v>
      </c>
      <c r="N1634" t="s">
        <v>1591</v>
      </c>
      <c r="P1634" s="16">
        <f t="shared" si="159"/>
        <v>27.299999999999997</v>
      </c>
      <c r="Q1634" s="5">
        <f t="shared" si="160"/>
        <v>0</v>
      </c>
      <c r="R1634" s="21">
        <f t="shared" si="161"/>
        <v>11.049999999999997</v>
      </c>
      <c r="S1634"/>
    </row>
    <row r="1635" spans="1:19" x14ac:dyDescent="0.25">
      <c r="A1635" t="s">
        <v>4588</v>
      </c>
      <c r="B1635" s="3" t="s">
        <v>3309</v>
      </c>
      <c r="C1635" t="s">
        <v>409</v>
      </c>
      <c r="D1635" t="str">
        <f t="shared" si="156"/>
        <v>70% Virgin wool (organic),  30% Silk</v>
      </c>
      <c r="E1635" t="str">
        <f t="shared" si="158"/>
        <v>natural  (1 )</v>
      </c>
      <c r="F1635" s="1">
        <v>1</v>
      </c>
      <c r="G1635" s="1" t="s">
        <v>6</v>
      </c>
      <c r="H1635" s="3" t="s">
        <v>4514</v>
      </c>
      <c r="I1635" s="2">
        <v>4046304010013</v>
      </c>
      <c r="J1635" s="21">
        <v>17.100000000000001</v>
      </c>
      <c r="L1635" s="63">
        <f t="shared" si="157"/>
        <v>41.05</v>
      </c>
      <c r="M1635" t="s">
        <v>1590</v>
      </c>
      <c r="N1635" t="s">
        <v>1591</v>
      </c>
      <c r="P1635" s="16">
        <f t="shared" si="159"/>
        <v>28.734999999999996</v>
      </c>
      <c r="Q1635" s="5">
        <f t="shared" si="160"/>
        <v>0</v>
      </c>
      <c r="R1635" s="21">
        <f t="shared" si="161"/>
        <v>11.634999999999994</v>
      </c>
      <c r="S1635"/>
    </row>
    <row r="1636" spans="1:19" x14ac:dyDescent="0.25">
      <c r="A1636" t="s">
        <v>4588</v>
      </c>
      <c r="B1636" s="3" t="s">
        <v>3310</v>
      </c>
      <c r="C1636" t="s">
        <v>3066</v>
      </c>
      <c r="D1636" t="str">
        <f t="shared" si="156"/>
        <v>70% Virgin wool (organic),  30% Silk</v>
      </c>
      <c r="E1636" t="str">
        <f t="shared" si="158"/>
        <v>light grey mélange  (91 )</v>
      </c>
      <c r="F1636" s="1">
        <v>91</v>
      </c>
      <c r="G1636" s="1" t="s">
        <v>523</v>
      </c>
      <c r="H1636" s="3" t="s">
        <v>4512</v>
      </c>
      <c r="I1636" s="2">
        <v>4046304261873</v>
      </c>
      <c r="J1636" s="21">
        <v>16.5</v>
      </c>
      <c r="L1636" s="63">
        <f t="shared" si="157"/>
        <v>39.6</v>
      </c>
      <c r="M1636" t="s">
        <v>1590</v>
      </c>
      <c r="N1636" t="s">
        <v>1591</v>
      </c>
      <c r="P1636" s="16">
        <f t="shared" si="159"/>
        <v>27.72</v>
      </c>
      <c r="Q1636" s="5">
        <f t="shared" si="160"/>
        <v>0</v>
      </c>
      <c r="R1636" s="21">
        <f t="shared" si="161"/>
        <v>11.219999999999999</v>
      </c>
      <c r="S1636"/>
    </row>
    <row r="1637" spans="1:19" x14ac:dyDescent="0.25">
      <c r="A1637" t="s">
        <v>4588</v>
      </c>
      <c r="B1637" s="3" t="s">
        <v>3311</v>
      </c>
      <c r="C1637" t="s">
        <v>3068</v>
      </c>
      <c r="D1637" t="str">
        <f t="shared" si="156"/>
        <v>70% Virgin wool (organic),  30% Silk</v>
      </c>
      <c r="E1637" t="str">
        <f t="shared" si="158"/>
        <v>light grey mélange  (91 )</v>
      </c>
      <c r="F1637" s="1">
        <v>91</v>
      </c>
      <c r="G1637" s="1" t="s">
        <v>523</v>
      </c>
      <c r="H1637" s="3" t="s">
        <v>4513</v>
      </c>
      <c r="I1637" s="2">
        <v>4046304261880</v>
      </c>
      <c r="J1637" s="21">
        <v>17.45</v>
      </c>
      <c r="L1637" s="63">
        <f t="shared" si="157"/>
        <v>41.9</v>
      </c>
      <c r="M1637" t="s">
        <v>1590</v>
      </c>
      <c r="N1637" t="s">
        <v>1591</v>
      </c>
      <c r="P1637" s="16">
        <f t="shared" si="159"/>
        <v>29.33</v>
      </c>
      <c r="Q1637" s="5">
        <f t="shared" si="160"/>
        <v>0</v>
      </c>
      <c r="R1637" s="21">
        <f t="shared" si="161"/>
        <v>11.879999999999999</v>
      </c>
      <c r="S1637"/>
    </row>
    <row r="1638" spans="1:19" x14ac:dyDescent="0.25">
      <c r="A1638" t="s">
        <v>4588</v>
      </c>
      <c r="B1638" s="3" t="s">
        <v>3312</v>
      </c>
      <c r="C1638" t="s">
        <v>3070</v>
      </c>
      <c r="D1638" t="str">
        <f t="shared" si="156"/>
        <v>70% Virgin wool (organic),  30% Silk</v>
      </c>
      <c r="E1638" t="str">
        <f t="shared" si="158"/>
        <v>light grey mélange  (91 )</v>
      </c>
      <c r="F1638" s="1">
        <v>91</v>
      </c>
      <c r="G1638" s="1" t="s">
        <v>523</v>
      </c>
      <c r="H1638" s="3" t="s">
        <v>4514</v>
      </c>
      <c r="I1638" s="2">
        <v>4046304261897</v>
      </c>
      <c r="J1638" s="21">
        <v>18.399999999999999</v>
      </c>
      <c r="L1638" s="63">
        <f t="shared" si="157"/>
        <v>44.15</v>
      </c>
      <c r="M1638" t="s">
        <v>1590</v>
      </c>
      <c r="N1638" t="s">
        <v>1591</v>
      </c>
      <c r="P1638" s="16">
        <f t="shared" si="159"/>
        <v>30.904999999999998</v>
      </c>
      <c r="Q1638" s="5">
        <f t="shared" si="160"/>
        <v>0</v>
      </c>
      <c r="R1638" s="21">
        <f t="shared" si="161"/>
        <v>12.504999999999999</v>
      </c>
      <c r="S1638"/>
    </row>
    <row r="1639" spans="1:19" x14ac:dyDescent="0.25">
      <c r="A1639" t="s">
        <v>4588</v>
      </c>
      <c r="B1639" s="3" t="s">
        <v>3313</v>
      </c>
      <c r="C1639" t="s">
        <v>3076</v>
      </c>
      <c r="D1639" t="str">
        <f t="shared" si="156"/>
        <v>70% Virgin wool (organic),  30% Silk</v>
      </c>
      <c r="E1639" t="str">
        <f t="shared" si="158"/>
        <v>navy-blue  (33 )</v>
      </c>
      <c r="F1639" s="1">
        <v>33</v>
      </c>
      <c r="G1639" s="1" t="s">
        <v>1662</v>
      </c>
      <c r="H1639" s="3" t="s">
        <v>4512</v>
      </c>
      <c r="I1639" s="2">
        <v>4046304261903</v>
      </c>
      <c r="J1639" s="21">
        <v>16.5</v>
      </c>
      <c r="L1639" s="63">
        <f t="shared" si="157"/>
        <v>39.6</v>
      </c>
      <c r="M1639" t="s">
        <v>1590</v>
      </c>
      <c r="N1639" t="s">
        <v>1591</v>
      </c>
      <c r="P1639" s="16">
        <f t="shared" si="159"/>
        <v>27.72</v>
      </c>
      <c r="Q1639" s="5">
        <f t="shared" si="160"/>
        <v>0</v>
      </c>
      <c r="R1639" s="21">
        <f t="shared" si="161"/>
        <v>11.219999999999999</v>
      </c>
      <c r="S1639"/>
    </row>
    <row r="1640" spans="1:19" x14ac:dyDescent="0.25">
      <c r="A1640" t="s">
        <v>4588</v>
      </c>
      <c r="B1640" s="3" t="s">
        <v>3314</v>
      </c>
      <c r="C1640" t="s">
        <v>3078</v>
      </c>
      <c r="D1640" t="str">
        <f t="shared" si="156"/>
        <v>70% Virgin wool (organic),  30% Silk</v>
      </c>
      <c r="E1640" t="str">
        <f t="shared" si="158"/>
        <v>navy-blue  (33 )</v>
      </c>
      <c r="F1640" s="1">
        <v>33</v>
      </c>
      <c r="G1640" s="1" t="s">
        <v>1662</v>
      </c>
      <c r="H1640" s="3" t="s">
        <v>4513</v>
      </c>
      <c r="I1640" s="2">
        <v>4046304261910</v>
      </c>
      <c r="J1640" s="21">
        <v>17.45</v>
      </c>
      <c r="L1640" s="63">
        <f t="shared" si="157"/>
        <v>41.9</v>
      </c>
      <c r="M1640" t="s">
        <v>1590</v>
      </c>
      <c r="N1640" t="s">
        <v>1591</v>
      </c>
      <c r="P1640" s="16">
        <f t="shared" si="159"/>
        <v>29.33</v>
      </c>
      <c r="Q1640" s="5">
        <f t="shared" si="160"/>
        <v>0</v>
      </c>
      <c r="R1640" s="21">
        <f t="shared" si="161"/>
        <v>11.879999999999999</v>
      </c>
      <c r="S1640"/>
    </row>
    <row r="1641" spans="1:19" x14ac:dyDescent="0.25">
      <c r="A1641" t="s">
        <v>4588</v>
      </c>
      <c r="B1641" s="3" t="s">
        <v>3315</v>
      </c>
      <c r="C1641" t="s">
        <v>3080</v>
      </c>
      <c r="D1641" t="str">
        <f t="shared" si="156"/>
        <v>70% Virgin wool (organic),  30% Silk</v>
      </c>
      <c r="E1641" t="str">
        <f t="shared" si="158"/>
        <v>navy-blue  (33 )</v>
      </c>
      <c r="F1641" s="1">
        <v>33</v>
      </c>
      <c r="G1641" s="1" t="s">
        <v>1662</v>
      </c>
      <c r="H1641" s="3" t="s">
        <v>4514</v>
      </c>
      <c r="I1641" s="2">
        <v>4046304261927</v>
      </c>
      <c r="J1641" s="21">
        <v>18.399999999999999</v>
      </c>
      <c r="L1641" s="63">
        <f t="shared" si="157"/>
        <v>44.15</v>
      </c>
      <c r="M1641" t="s">
        <v>1590</v>
      </c>
      <c r="N1641" t="s">
        <v>1591</v>
      </c>
      <c r="P1641" s="16">
        <f t="shared" si="159"/>
        <v>30.904999999999998</v>
      </c>
      <c r="Q1641" s="5">
        <f t="shared" si="160"/>
        <v>0</v>
      </c>
      <c r="R1641" s="21">
        <f t="shared" si="161"/>
        <v>12.504999999999999</v>
      </c>
      <c r="S1641"/>
    </row>
    <row r="1642" spans="1:19" x14ac:dyDescent="0.25">
      <c r="A1642" t="s">
        <v>4588</v>
      </c>
      <c r="B1642" s="3" t="s">
        <v>3316</v>
      </c>
      <c r="C1642" t="s">
        <v>3317</v>
      </c>
      <c r="D1642" t="str">
        <f t="shared" si="156"/>
        <v>70% Virgin wool (organic),  30% Silk</v>
      </c>
      <c r="E1642" t="str">
        <f t="shared" si="158"/>
        <v>pastel mint  (40E )</v>
      </c>
      <c r="F1642" s="1" t="s">
        <v>1640</v>
      </c>
      <c r="G1642" s="1" t="s">
        <v>1641</v>
      </c>
      <c r="H1642" s="3" t="s">
        <v>4512</v>
      </c>
      <c r="I1642" s="2">
        <v>4046304286234</v>
      </c>
      <c r="J1642" s="21">
        <v>16.5</v>
      </c>
      <c r="L1642" s="63">
        <f t="shared" si="157"/>
        <v>39.6</v>
      </c>
      <c r="M1642" t="s">
        <v>1590</v>
      </c>
      <c r="N1642" t="s">
        <v>1591</v>
      </c>
      <c r="P1642" s="16">
        <f t="shared" si="159"/>
        <v>27.72</v>
      </c>
      <c r="Q1642" s="5">
        <f t="shared" si="160"/>
        <v>0</v>
      </c>
      <c r="R1642" s="21">
        <f t="shared" si="161"/>
        <v>11.219999999999999</v>
      </c>
      <c r="S1642"/>
    </row>
    <row r="1643" spans="1:19" x14ac:dyDescent="0.25">
      <c r="A1643" t="s">
        <v>4588</v>
      </c>
      <c r="B1643" s="3" t="s">
        <v>3318</v>
      </c>
      <c r="C1643" t="s">
        <v>3319</v>
      </c>
      <c r="D1643" t="str">
        <f t="shared" si="156"/>
        <v>70% Virgin wool (organic),  30% Silk</v>
      </c>
      <c r="E1643" t="str">
        <f t="shared" si="158"/>
        <v>pastel mint  (40E )</v>
      </c>
      <c r="F1643" s="1" t="s">
        <v>1640</v>
      </c>
      <c r="G1643" s="1" t="s">
        <v>1641</v>
      </c>
      <c r="H1643" s="3" t="s">
        <v>4513</v>
      </c>
      <c r="I1643" s="2">
        <v>4046304286241</v>
      </c>
      <c r="J1643" s="21">
        <v>17.45</v>
      </c>
      <c r="L1643" s="63">
        <f t="shared" si="157"/>
        <v>41.9</v>
      </c>
      <c r="M1643" t="s">
        <v>1590</v>
      </c>
      <c r="N1643" t="s">
        <v>1591</v>
      </c>
      <c r="P1643" s="16">
        <f t="shared" si="159"/>
        <v>29.33</v>
      </c>
      <c r="Q1643" s="5">
        <f t="shared" si="160"/>
        <v>0</v>
      </c>
      <c r="R1643" s="21">
        <f t="shared" si="161"/>
        <v>11.879999999999999</v>
      </c>
      <c r="S1643"/>
    </row>
    <row r="1644" spans="1:19" x14ac:dyDescent="0.25">
      <c r="A1644" t="s">
        <v>4588</v>
      </c>
      <c r="B1644" s="3" t="s">
        <v>3320</v>
      </c>
      <c r="C1644" t="s">
        <v>3321</v>
      </c>
      <c r="D1644" t="str">
        <f t="shared" si="156"/>
        <v>70% Virgin wool (organic),  30% Silk</v>
      </c>
      <c r="E1644" t="str">
        <f t="shared" si="158"/>
        <v>pastel mint  (40E )</v>
      </c>
      <c r="F1644" s="1" t="s">
        <v>1640</v>
      </c>
      <c r="G1644" s="1" t="s">
        <v>1641</v>
      </c>
      <c r="H1644" s="3" t="s">
        <v>4514</v>
      </c>
      <c r="I1644" s="2">
        <v>4046304286258</v>
      </c>
      <c r="J1644" s="21">
        <v>18.399999999999999</v>
      </c>
      <c r="L1644" s="63">
        <f t="shared" si="157"/>
        <v>44.15</v>
      </c>
      <c r="M1644" t="s">
        <v>1590</v>
      </c>
      <c r="N1644" t="s">
        <v>1591</v>
      </c>
      <c r="P1644" s="16">
        <f t="shared" si="159"/>
        <v>30.904999999999998</v>
      </c>
      <c r="Q1644" s="5">
        <f t="shared" si="160"/>
        <v>0</v>
      </c>
      <c r="R1644" s="21">
        <f t="shared" si="161"/>
        <v>12.504999999999999</v>
      </c>
      <c r="S1644"/>
    </row>
    <row r="1645" spans="1:19" x14ac:dyDescent="0.25">
      <c r="A1645" t="s">
        <v>4588</v>
      </c>
      <c r="B1645" s="3" t="s">
        <v>3322</v>
      </c>
      <c r="C1645" t="s">
        <v>3323</v>
      </c>
      <c r="D1645" t="str">
        <f t="shared" si="156"/>
        <v>70% Virgin wool (organic),  30% Silk</v>
      </c>
      <c r="E1645" t="str">
        <f t="shared" si="158"/>
        <v>magnolia  (53E )</v>
      </c>
      <c r="F1645" s="1" t="s">
        <v>1646</v>
      </c>
      <c r="G1645" s="1" t="s">
        <v>1647</v>
      </c>
      <c r="H1645" s="3" t="s">
        <v>4512</v>
      </c>
      <c r="I1645" s="2">
        <v>4046304286265</v>
      </c>
      <c r="J1645" s="21">
        <v>16.5</v>
      </c>
      <c r="L1645" s="63">
        <f t="shared" si="157"/>
        <v>39.6</v>
      </c>
      <c r="M1645" t="s">
        <v>1590</v>
      </c>
      <c r="N1645" t="s">
        <v>1591</v>
      </c>
      <c r="P1645" s="16">
        <f t="shared" si="159"/>
        <v>27.72</v>
      </c>
      <c r="Q1645" s="5">
        <f t="shared" si="160"/>
        <v>0</v>
      </c>
      <c r="R1645" s="21">
        <f t="shared" si="161"/>
        <v>11.219999999999999</v>
      </c>
      <c r="S1645"/>
    </row>
    <row r="1646" spans="1:19" x14ac:dyDescent="0.25">
      <c r="A1646" t="s">
        <v>4588</v>
      </c>
      <c r="B1646" s="3" t="s">
        <v>3324</v>
      </c>
      <c r="C1646" t="s">
        <v>3325</v>
      </c>
      <c r="D1646" t="str">
        <f t="shared" si="156"/>
        <v>70% Virgin wool (organic),  30% Silk</v>
      </c>
      <c r="E1646" t="str">
        <f t="shared" si="158"/>
        <v>magnolia  (53E )</v>
      </c>
      <c r="F1646" s="1" t="s">
        <v>1646</v>
      </c>
      <c r="G1646" s="1" t="s">
        <v>1647</v>
      </c>
      <c r="H1646" s="3" t="s">
        <v>4513</v>
      </c>
      <c r="I1646" s="2">
        <v>4046304286272</v>
      </c>
      <c r="J1646" s="21">
        <v>17.45</v>
      </c>
      <c r="L1646" s="63">
        <f t="shared" si="157"/>
        <v>41.9</v>
      </c>
      <c r="M1646" t="s">
        <v>1590</v>
      </c>
      <c r="N1646" t="s">
        <v>1591</v>
      </c>
      <c r="P1646" s="16">
        <f t="shared" si="159"/>
        <v>29.33</v>
      </c>
      <c r="Q1646" s="5">
        <f t="shared" si="160"/>
        <v>0</v>
      </c>
      <c r="R1646" s="21">
        <f t="shared" si="161"/>
        <v>11.879999999999999</v>
      </c>
      <c r="S1646"/>
    </row>
    <row r="1647" spans="1:19" x14ac:dyDescent="0.25">
      <c r="A1647" t="s">
        <v>4588</v>
      </c>
      <c r="B1647" s="3" t="s">
        <v>3326</v>
      </c>
      <c r="C1647" t="s">
        <v>3327</v>
      </c>
      <c r="D1647" t="str">
        <f t="shared" si="156"/>
        <v>70% Virgin wool (organic),  30% Silk</v>
      </c>
      <c r="E1647" t="str">
        <f t="shared" si="158"/>
        <v>magnolia  (53E )</v>
      </c>
      <c r="F1647" s="1" t="s">
        <v>1646</v>
      </c>
      <c r="G1647" s="1" t="s">
        <v>1647</v>
      </c>
      <c r="H1647" s="3" t="s">
        <v>4514</v>
      </c>
      <c r="I1647" s="2">
        <v>4046304286289</v>
      </c>
      <c r="J1647" s="21">
        <v>18.399999999999999</v>
      </c>
      <c r="L1647" s="63">
        <f t="shared" si="157"/>
        <v>44.15</v>
      </c>
      <c r="M1647" t="s">
        <v>1590</v>
      </c>
      <c r="N1647" t="s">
        <v>1591</v>
      </c>
      <c r="P1647" s="16">
        <f t="shared" si="159"/>
        <v>30.904999999999998</v>
      </c>
      <c r="Q1647" s="5">
        <f t="shared" si="160"/>
        <v>0</v>
      </c>
      <c r="R1647" s="21">
        <f t="shared" si="161"/>
        <v>12.504999999999999</v>
      </c>
      <c r="S1647"/>
    </row>
    <row r="1648" spans="1:19" x14ac:dyDescent="0.25">
      <c r="A1648" t="s">
        <v>4588</v>
      </c>
      <c r="B1648" s="3" t="s">
        <v>3328</v>
      </c>
      <c r="C1648" t="s">
        <v>3329</v>
      </c>
      <c r="D1648" t="str">
        <f t="shared" si="156"/>
        <v>70% Virgin wool (organic),  30% Silk</v>
      </c>
      <c r="E1648" t="str">
        <f t="shared" si="158"/>
        <v>olive/natural (9:9)  (4301E )</v>
      </c>
      <c r="F1648" s="1" t="s">
        <v>3330</v>
      </c>
      <c r="G1648" s="1" t="s">
        <v>3331</v>
      </c>
      <c r="H1648" s="3" t="s">
        <v>4512</v>
      </c>
      <c r="I1648" s="2">
        <v>4046304270929</v>
      </c>
      <c r="J1648" s="21">
        <v>10.25</v>
      </c>
      <c r="L1648" s="63">
        <f t="shared" si="157"/>
        <v>24.6</v>
      </c>
      <c r="M1648" t="s">
        <v>1590</v>
      </c>
      <c r="N1648" t="s">
        <v>1591</v>
      </c>
      <c r="P1648" s="16">
        <f t="shared" si="159"/>
        <v>17.22</v>
      </c>
      <c r="Q1648" s="5">
        <f t="shared" si="160"/>
        <v>0</v>
      </c>
      <c r="R1648" s="21">
        <f t="shared" si="161"/>
        <v>6.9699999999999989</v>
      </c>
      <c r="S1648"/>
    </row>
    <row r="1649" spans="1:19" x14ac:dyDescent="0.25">
      <c r="A1649" t="s">
        <v>4588</v>
      </c>
      <c r="B1649" s="3" t="s">
        <v>3332</v>
      </c>
      <c r="C1649" t="s">
        <v>3333</v>
      </c>
      <c r="D1649" t="str">
        <f t="shared" ref="D1649:D1712" si="162">M1649&amp;", "&amp;" "&amp;N1649&amp;""</f>
        <v>70% Virgin wool (organic),  30% Silk</v>
      </c>
      <c r="E1649" t="str">
        <f t="shared" si="158"/>
        <v>olive/natural (9:9)  (4301E )</v>
      </c>
      <c r="F1649" s="1" t="s">
        <v>3330</v>
      </c>
      <c r="G1649" s="1" t="s">
        <v>3331</v>
      </c>
      <c r="H1649" s="3" t="s">
        <v>4513</v>
      </c>
      <c r="I1649" s="2">
        <v>4046304270936</v>
      </c>
      <c r="J1649" s="21">
        <v>11.25</v>
      </c>
      <c r="L1649" s="63">
        <f t="shared" si="157"/>
        <v>27</v>
      </c>
      <c r="M1649" t="s">
        <v>1590</v>
      </c>
      <c r="N1649" t="s">
        <v>1591</v>
      </c>
      <c r="P1649" s="16">
        <f t="shared" si="159"/>
        <v>18.899999999999999</v>
      </c>
      <c r="Q1649" s="5">
        <f t="shared" si="160"/>
        <v>0</v>
      </c>
      <c r="R1649" s="21">
        <f t="shared" si="161"/>
        <v>7.6499999999999986</v>
      </c>
      <c r="S1649"/>
    </row>
    <row r="1650" spans="1:19" x14ac:dyDescent="0.25">
      <c r="A1650" t="s">
        <v>4588</v>
      </c>
      <c r="B1650" s="3" t="s">
        <v>3334</v>
      </c>
      <c r="C1650" t="s">
        <v>3335</v>
      </c>
      <c r="D1650" t="str">
        <f t="shared" si="162"/>
        <v>70% Virgin wool (organic),  30% Silk</v>
      </c>
      <c r="E1650" t="str">
        <f t="shared" si="158"/>
        <v>olive/natural (9:9)  (4301E )</v>
      </c>
      <c r="F1650" s="1" t="s">
        <v>3330</v>
      </c>
      <c r="G1650" s="1" t="s">
        <v>3331</v>
      </c>
      <c r="H1650" s="3" t="s">
        <v>4514</v>
      </c>
      <c r="I1650" s="2">
        <v>4046304270943</v>
      </c>
      <c r="J1650" s="21">
        <v>11.75</v>
      </c>
      <c r="L1650" s="63">
        <f t="shared" si="157"/>
        <v>28.199999999999996</v>
      </c>
      <c r="M1650" t="s">
        <v>1590</v>
      </c>
      <c r="N1650" t="s">
        <v>1591</v>
      </c>
      <c r="P1650" s="16">
        <f t="shared" si="159"/>
        <v>19.739999999999995</v>
      </c>
      <c r="Q1650" s="5">
        <f t="shared" si="160"/>
        <v>0</v>
      </c>
      <c r="R1650" s="21">
        <f t="shared" si="161"/>
        <v>7.9899999999999949</v>
      </c>
      <c r="S1650"/>
    </row>
    <row r="1651" spans="1:19" x14ac:dyDescent="0.25">
      <c r="A1651" t="s">
        <v>4588</v>
      </c>
      <c r="B1651" s="3" t="s">
        <v>3336</v>
      </c>
      <c r="C1651" t="s">
        <v>3337</v>
      </c>
      <c r="D1651" t="str">
        <f t="shared" si="162"/>
        <v>70% Virgin wool (organic),  30% Silk</v>
      </c>
      <c r="E1651" t="str">
        <f t="shared" si="158"/>
        <v>olive/natural (9:9)  (4301E )</v>
      </c>
      <c r="F1651" s="1" t="s">
        <v>3330</v>
      </c>
      <c r="G1651" s="1" t="s">
        <v>3331</v>
      </c>
      <c r="H1651" s="3" t="s">
        <v>4515</v>
      </c>
      <c r="I1651" s="2">
        <v>4046304270950</v>
      </c>
      <c r="J1651" s="21">
        <v>13.25</v>
      </c>
      <c r="L1651" s="63">
        <f t="shared" si="157"/>
        <v>31.8</v>
      </c>
      <c r="M1651" t="s">
        <v>1590</v>
      </c>
      <c r="N1651" t="s">
        <v>1591</v>
      </c>
      <c r="P1651" s="16">
        <f t="shared" si="159"/>
        <v>22.259999999999998</v>
      </c>
      <c r="Q1651" s="5">
        <f t="shared" si="160"/>
        <v>0</v>
      </c>
      <c r="R1651" s="21">
        <f t="shared" si="161"/>
        <v>9.009999999999998</v>
      </c>
      <c r="S1651"/>
    </row>
    <row r="1652" spans="1:19" x14ac:dyDescent="0.25">
      <c r="A1652" t="s">
        <v>4588</v>
      </c>
      <c r="B1652" s="3" t="s">
        <v>3338</v>
      </c>
      <c r="C1652" t="s">
        <v>3339</v>
      </c>
      <c r="D1652" t="str">
        <f t="shared" si="162"/>
        <v>70% Virgin wool (organic),  30% Silk</v>
      </c>
      <c r="E1652" t="str">
        <f t="shared" si="158"/>
        <v>copper/natural (9:9)  (5201E )</v>
      </c>
      <c r="F1652" s="1" t="s">
        <v>3340</v>
      </c>
      <c r="G1652" s="1" t="s">
        <v>3341</v>
      </c>
      <c r="H1652" s="3" t="s">
        <v>4512</v>
      </c>
      <c r="I1652" s="2">
        <v>4046304270967</v>
      </c>
      <c r="J1652" s="21">
        <v>10.25</v>
      </c>
      <c r="L1652" s="63">
        <f t="shared" si="157"/>
        <v>24.6</v>
      </c>
      <c r="M1652" t="s">
        <v>1590</v>
      </c>
      <c r="N1652" t="s">
        <v>1591</v>
      </c>
      <c r="P1652" s="16">
        <f t="shared" si="159"/>
        <v>17.22</v>
      </c>
      <c r="Q1652" s="5">
        <f t="shared" si="160"/>
        <v>0</v>
      </c>
      <c r="R1652" s="21">
        <f t="shared" si="161"/>
        <v>6.9699999999999989</v>
      </c>
      <c r="S1652"/>
    </row>
    <row r="1653" spans="1:19" x14ac:dyDescent="0.25">
      <c r="A1653" t="s">
        <v>4588</v>
      </c>
      <c r="B1653" s="3" t="s">
        <v>3342</v>
      </c>
      <c r="C1653" t="s">
        <v>3343</v>
      </c>
      <c r="D1653" t="str">
        <f t="shared" si="162"/>
        <v>70% Virgin wool (organic),  30% Silk</v>
      </c>
      <c r="E1653" t="str">
        <f t="shared" si="158"/>
        <v>copper/natural (9:9)  (5201E )</v>
      </c>
      <c r="F1653" s="1" t="s">
        <v>3340</v>
      </c>
      <c r="G1653" s="1" t="s">
        <v>3341</v>
      </c>
      <c r="H1653" s="3" t="s">
        <v>4513</v>
      </c>
      <c r="I1653" s="2">
        <v>4046304270974</v>
      </c>
      <c r="J1653" s="21">
        <v>11.25</v>
      </c>
      <c r="L1653" s="63">
        <f t="shared" si="157"/>
        <v>27</v>
      </c>
      <c r="M1653" t="s">
        <v>1590</v>
      </c>
      <c r="N1653" t="s">
        <v>1591</v>
      </c>
      <c r="P1653" s="16">
        <f t="shared" si="159"/>
        <v>18.899999999999999</v>
      </c>
      <c r="Q1653" s="5">
        <f t="shared" si="160"/>
        <v>0</v>
      </c>
      <c r="R1653" s="21">
        <f t="shared" si="161"/>
        <v>7.6499999999999986</v>
      </c>
      <c r="S1653"/>
    </row>
    <row r="1654" spans="1:19" x14ac:dyDescent="0.25">
      <c r="A1654" t="s">
        <v>4588</v>
      </c>
      <c r="B1654" s="3" t="s">
        <v>3344</v>
      </c>
      <c r="C1654" t="s">
        <v>3345</v>
      </c>
      <c r="D1654" t="str">
        <f t="shared" si="162"/>
        <v>70% Virgin wool (organic),  30% Silk</v>
      </c>
      <c r="E1654" t="str">
        <f t="shared" si="158"/>
        <v>copper/natural (9:9)  (5201E )</v>
      </c>
      <c r="F1654" s="1" t="s">
        <v>3340</v>
      </c>
      <c r="G1654" s="1" t="s">
        <v>3341</v>
      </c>
      <c r="H1654" s="3" t="s">
        <v>4514</v>
      </c>
      <c r="I1654" s="2">
        <v>4046304270981</v>
      </c>
      <c r="J1654" s="21">
        <v>11.75</v>
      </c>
      <c r="L1654" s="63">
        <f t="shared" si="157"/>
        <v>28.199999999999996</v>
      </c>
      <c r="M1654" t="s">
        <v>1590</v>
      </c>
      <c r="N1654" t="s">
        <v>1591</v>
      </c>
      <c r="P1654" s="16">
        <f t="shared" si="159"/>
        <v>19.739999999999995</v>
      </c>
      <c r="Q1654" s="5">
        <f t="shared" si="160"/>
        <v>0</v>
      </c>
      <c r="R1654" s="21">
        <f t="shared" si="161"/>
        <v>7.9899999999999949</v>
      </c>
      <c r="S1654"/>
    </row>
    <row r="1655" spans="1:19" x14ac:dyDescent="0.25">
      <c r="A1655" t="s">
        <v>4588</v>
      </c>
      <c r="B1655" s="3" t="s">
        <v>3346</v>
      </c>
      <c r="C1655" t="s">
        <v>3347</v>
      </c>
      <c r="D1655" t="str">
        <f t="shared" si="162"/>
        <v>70% Virgin wool (organic),  30% Silk</v>
      </c>
      <c r="E1655" t="str">
        <f t="shared" si="158"/>
        <v>copper/natural (9:9)  (5201E )</v>
      </c>
      <c r="F1655" s="1" t="s">
        <v>3340</v>
      </c>
      <c r="G1655" s="1" t="s">
        <v>3341</v>
      </c>
      <c r="H1655" s="3" t="s">
        <v>4515</v>
      </c>
      <c r="I1655" s="2">
        <v>4046304270998</v>
      </c>
      <c r="J1655" s="21">
        <v>13.25</v>
      </c>
      <c r="L1655" s="63">
        <f t="shared" si="157"/>
        <v>31.8</v>
      </c>
      <c r="M1655" t="s">
        <v>1590</v>
      </c>
      <c r="N1655" t="s">
        <v>1591</v>
      </c>
      <c r="P1655" s="16">
        <f t="shared" si="159"/>
        <v>22.259999999999998</v>
      </c>
      <c r="Q1655" s="5">
        <f t="shared" si="160"/>
        <v>0</v>
      </c>
      <c r="R1655" s="21">
        <f t="shared" si="161"/>
        <v>9.009999999999998</v>
      </c>
      <c r="S1655"/>
    </row>
    <row r="1656" spans="1:19" x14ac:dyDescent="0.25">
      <c r="A1656" t="s">
        <v>4588</v>
      </c>
      <c r="B1656" s="3" t="s">
        <v>3348</v>
      </c>
      <c r="C1656" t="s">
        <v>3349</v>
      </c>
      <c r="D1656" t="str">
        <f t="shared" si="162"/>
        <v>70% Virgin wool (organic),  30% Silk</v>
      </c>
      <c r="E1656" t="str">
        <f t="shared" si="158"/>
        <v>natural/orchid (8:2)  (0104E )</v>
      </c>
      <c r="F1656" s="1" t="s">
        <v>3350</v>
      </c>
      <c r="G1656" s="1" t="s">
        <v>3351</v>
      </c>
      <c r="H1656" s="3" t="s">
        <v>4513</v>
      </c>
      <c r="I1656" s="2">
        <v>4046304289914</v>
      </c>
      <c r="J1656" s="21">
        <v>9.9</v>
      </c>
      <c r="L1656" s="63">
        <f t="shared" si="157"/>
        <v>23.75</v>
      </c>
      <c r="M1656" t="s">
        <v>1590</v>
      </c>
      <c r="N1656" t="s">
        <v>1591</v>
      </c>
      <c r="P1656" s="16">
        <f t="shared" si="159"/>
        <v>16.625</v>
      </c>
      <c r="Q1656" s="5">
        <f t="shared" si="160"/>
        <v>0</v>
      </c>
      <c r="R1656" s="21">
        <f t="shared" si="161"/>
        <v>6.7249999999999996</v>
      </c>
      <c r="S1656"/>
    </row>
    <row r="1657" spans="1:19" x14ac:dyDescent="0.25">
      <c r="A1657" t="s">
        <v>4588</v>
      </c>
      <c r="B1657" s="3" t="s">
        <v>3352</v>
      </c>
      <c r="C1657" t="s">
        <v>3353</v>
      </c>
      <c r="D1657" t="str">
        <f t="shared" si="162"/>
        <v>70% Virgin wool (organic),  30% Silk</v>
      </c>
      <c r="E1657" t="str">
        <f t="shared" si="158"/>
        <v>natural/orchid (8:2)  (0104E )</v>
      </c>
      <c r="F1657" s="1" t="s">
        <v>3350</v>
      </c>
      <c r="G1657" s="1" t="s">
        <v>3351</v>
      </c>
      <c r="H1657" s="3" t="s">
        <v>4514</v>
      </c>
      <c r="I1657" s="2">
        <v>4046304289921</v>
      </c>
      <c r="J1657" s="21">
        <v>11.1</v>
      </c>
      <c r="L1657" s="63">
        <f t="shared" si="157"/>
        <v>26.650000000000002</v>
      </c>
      <c r="M1657" t="s">
        <v>1590</v>
      </c>
      <c r="N1657" t="s">
        <v>1591</v>
      </c>
      <c r="P1657" s="16">
        <f t="shared" si="159"/>
        <v>18.655000000000001</v>
      </c>
      <c r="Q1657" s="5">
        <f t="shared" si="160"/>
        <v>0</v>
      </c>
      <c r="R1657" s="21">
        <f t="shared" si="161"/>
        <v>7.5550000000000015</v>
      </c>
      <c r="S1657"/>
    </row>
    <row r="1658" spans="1:19" x14ac:dyDescent="0.25">
      <c r="A1658" t="s">
        <v>4588</v>
      </c>
      <c r="B1658" s="3" t="s">
        <v>3354</v>
      </c>
      <c r="C1658" t="s">
        <v>3355</v>
      </c>
      <c r="D1658" t="str">
        <f t="shared" si="162"/>
        <v>70% Virgin wool (organic),  30% Silk</v>
      </c>
      <c r="E1658" t="str">
        <f t="shared" si="158"/>
        <v>natural/orchid (8:2)  (0104E )</v>
      </c>
      <c r="F1658" s="1" t="s">
        <v>3350</v>
      </c>
      <c r="G1658" s="1" t="s">
        <v>3351</v>
      </c>
      <c r="H1658" s="3" t="s">
        <v>4515</v>
      </c>
      <c r="I1658" s="2">
        <v>4046304289938</v>
      </c>
      <c r="J1658" s="21">
        <v>12.3</v>
      </c>
      <c r="L1658" s="63">
        <f t="shared" si="157"/>
        <v>29.5</v>
      </c>
      <c r="M1658" t="s">
        <v>1590</v>
      </c>
      <c r="N1658" t="s">
        <v>1591</v>
      </c>
      <c r="P1658" s="16">
        <f t="shared" si="159"/>
        <v>20.65</v>
      </c>
      <c r="Q1658" s="5">
        <f t="shared" si="160"/>
        <v>0</v>
      </c>
      <c r="R1658" s="21">
        <f t="shared" si="161"/>
        <v>8.3499999999999979</v>
      </c>
      <c r="S1658"/>
    </row>
    <row r="1659" spans="1:19" x14ac:dyDescent="0.25">
      <c r="A1659" t="s">
        <v>4588</v>
      </c>
      <c r="B1659" s="3" t="s">
        <v>3356</v>
      </c>
      <c r="C1659" t="s">
        <v>3357</v>
      </c>
      <c r="D1659" t="str">
        <f t="shared" si="162"/>
        <v>70% Virgin wool (organic),  30% Silk</v>
      </c>
      <c r="E1659" t="str">
        <f t="shared" si="158"/>
        <v>natural/navy-blue (8:2)  (0133E )</v>
      </c>
      <c r="F1659" s="1" t="s">
        <v>3358</v>
      </c>
      <c r="G1659" s="1" t="s">
        <v>3359</v>
      </c>
      <c r="H1659" s="3" t="s">
        <v>4513</v>
      </c>
      <c r="I1659" s="2">
        <v>4046304289945</v>
      </c>
      <c r="J1659" s="21">
        <v>9.9</v>
      </c>
      <c r="L1659" s="63">
        <f t="shared" si="157"/>
        <v>23.75</v>
      </c>
      <c r="M1659" t="s">
        <v>1590</v>
      </c>
      <c r="N1659" t="s">
        <v>1591</v>
      </c>
      <c r="P1659" s="16">
        <f t="shared" si="159"/>
        <v>16.625</v>
      </c>
      <c r="Q1659" s="5">
        <f t="shared" si="160"/>
        <v>0</v>
      </c>
      <c r="R1659" s="21">
        <f t="shared" si="161"/>
        <v>6.7249999999999996</v>
      </c>
      <c r="S1659"/>
    </row>
    <row r="1660" spans="1:19" x14ac:dyDescent="0.25">
      <c r="A1660" t="s">
        <v>4588</v>
      </c>
      <c r="B1660" s="3" t="s">
        <v>3360</v>
      </c>
      <c r="C1660" t="s">
        <v>3361</v>
      </c>
      <c r="D1660" t="str">
        <f t="shared" si="162"/>
        <v>70% Virgin wool (organic),  30% Silk</v>
      </c>
      <c r="E1660" t="str">
        <f t="shared" si="158"/>
        <v>natural/navy-blue (8:2)  (0133E )</v>
      </c>
      <c r="F1660" s="1" t="s">
        <v>3358</v>
      </c>
      <c r="G1660" s="1" t="s">
        <v>3359</v>
      </c>
      <c r="H1660" s="3" t="s">
        <v>4514</v>
      </c>
      <c r="I1660" s="2">
        <v>4046304289952</v>
      </c>
      <c r="J1660" s="21">
        <v>11.1</v>
      </c>
      <c r="L1660" s="63">
        <f t="shared" si="157"/>
        <v>26.650000000000002</v>
      </c>
      <c r="M1660" t="s">
        <v>1590</v>
      </c>
      <c r="N1660" t="s">
        <v>1591</v>
      </c>
      <c r="P1660" s="16">
        <f t="shared" si="159"/>
        <v>18.655000000000001</v>
      </c>
      <c r="Q1660" s="5">
        <f t="shared" si="160"/>
        <v>0</v>
      </c>
      <c r="R1660" s="21">
        <f t="shared" si="161"/>
        <v>7.5550000000000015</v>
      </c>
      <c r="S1660"/>
    </row>
    <row r="1661" spans="1:19" x14ac:dyDescent="0.25">
      <c r="A1661" t="s">
        <v>4588</v>
      </c>
      <c r="B1661" s="3" t="s">
        <v>3362</v>
      </c>
      <c r="C1661" t="s">
        <v>3363</v>
      </c>
      <c r="D1661" t="str">
        <f t="shared" si="162"/>
        <v>70% Virgin wool (organic),  30% Silk</v>
      </c>
      <c r="E1661" t="str">
        <f t="shared" si="158"/>
        <v>natural/navy-blue (8:2)  (0133E )</v>
      </c>
      <c r="F1661" s="1" t="s">
        <v>3358</v>
      </c>
      <c r="G1661" s="1" t="s">
        <v>3359</v>
      </c>
      <c r="H1661" s="3" t="s">
        <v>4515</v>
      </c>
      <c r="I1661" s="2">
        <v>4046304289969</v>
      </c>
      <c r="J1661" s="21">
        <v>12.3</v>
      </c>
      <c r="L1661" s="63">
        <f t="shared" si="157"/>
        <v>29.5</v>
      </c>
      <c r="M1661" t="s">
        <v>1590</v>
      </c>
      <c r="N1661" t="s">
        <v>1591</v>
      </c>
      <c r="P1661" s="16">
        <f t="shared" si="159"/>
        <v>20.65</v>
      </c>
      <c r="Q1661" s="5">
        <f t="shared" si="160"/>
        <v>0</v>
      </c>
      <c r="R1661" s="21">
        <f t="shared" si="161"/>
        <v>8.3499999999999979</v>
      </c>
      <c r="S1661"/>
    </row>
    <row r="1662" spans="1:19" x14ac:dyDescent="0.25">
      <c r="A1662" t="s">
        <v>4587</v>
      </c>
      <c r="B1662" s="3" t="s">
        <v>3364</v>
      </c>
      <c r="C1662" t="s">
        <v>3365</v>
      </c>
      <c r="D1662" t="str">
        <f t="shared" si="162"/>
        <v>70% Virgin wool (organic),  30% Silk</v>
      </c>
      <c r="E1662" t="str">
        <f t="shared" si="158"/>
        <v>olive/natural (17:3)  (4311E )</v>
      </c>
      <c r="F1662" s="1" t="s">
        <v>3366</v>
      </c>
      <c r="G1662" s="1" t="s">
        <v>3367</v>
      </c>
      <c r="H1662" s="3" t="s">
        <v>4509</v>
      </c>
      <c r="I1662" s="2">
        <v>4046304271162</v>
      </c>
      <c r="J1662" s="21">
        <v>28.95</v>
      </c>
      <c r="L1662" s="63">
        <f t="shared" si="157"/>
        <v>69.5</v>
      </c>
      <c r="M1662" t="s">
        <v>1590</v>
      </c>
      <c r="N1662" t="s">
        <v>1591</v>
      </c>
      <c r="P1662" s="16">
        <f t="shared" si="159"/>
        <v>48.65</v>
      </c>
      <c r="Q1662" s="5">
        <f t="shared" si="160"/>
        <v>0</v>
      </c>
      <c r="R1662" s="21">
        <f t="shared" si="161"/>
        <v>19.7</v>
      </c>
      <c r="S1662"/>
    </row>
    <row r="1663" spans="1:19" x14ac:dyDescent="0.25">
      <c r="A1663" t="s">
        <v>4587</v>
      </c>
      <c r="B1663" s="3" t="s">
        <v>3368</v>
      </c>
      <c r="C1663" t="s">
        <v>3369</v>
      </c>
      <c r="D1663" t="str">
        <f t="shared" si="162"/>
        <v>70% Virgin wool (organic),  30% Silk</v>
      </c>
      <c r="E1663" t="str">
        <f t="shared" si="158"/>
        <v>olive/natural (17:3)  (4311E )</v>
      </c>
      <c r="F1663" s="1" t="s">
        <v>3366</v>
      </c>
      <c r="G1663" s="1" t="s">
        <v>3367</v>
      </c>
      <c r="H1663" s="3" t="s">
        <v>4510</v>
      </c>
      <c r="I1663" s="2">
        <v>4046304271179</v>
      </c>
      <c r="J1663" s="21">
        <v>31.45</v>
      </c>
      <c r="L1663" s="63">
        <f t="shared" si="157"/>
        <v>75.5</v>
      </c>
      <c r="M1663" t="s">
        <v>1590</v>
      </c>
      <c r="N1663" t="s">
        <v>1591</v>
      </c>
      <c r="P1663" s="16">
        <f t="shared" si="159"/>
        <v>52.849999999999994</v>
      </c>
      <c r="Q1663" s="5">
        <f t="shared" si="160"/>
        <v>0</v>
      </c>
      <c r="R1663" s="21">
        <f t="shared" si="161"/>
        <v>21.399999999999995</v>
      </c>
      <c r="S1663"/>
    </row>
    <row r="1664" spans="1:19" x14ac:dyDescent="0.25">
      <c r="A1664" t="s">
        <v>4587</v>
      </c>
      <c r="B1664" s="3" t="s">
        <v>3370</v>
      </c>
      <c r="C1664" t="s">
        <v>3371</v>
      </c>
      <c r="D1664" t="str">
        <f t="shared" si="162"/>
        <v>70% Virgin wool (organic),  30% Silk</v>
      </c>
      <c r="E1664" t="str">
        <f t="shared" si="158"/>
        <v>olive/natural (17:3)  (4311E )</v>
      </c>
      <c r="F1664" s="1" t="s">
        <v>3366</v>
      </c>
      <c r="G1664" s="1" t="s">
        <v>3367</v>
      </c>
      <c r="H1664" s="3" t="s">
        <v>4511</v>
      </c>
      <c r="I1664" s="2">
        <v>4046304271186</v>
      </c>
      <c r="J1664" s="21">
        <v>33.950000000000003</v>
      </c>
      <c r="L1664" s="63">
        <f t="shared" si="157"/>
        <v>81.5</v>
      </c>
      <c r="M1664" t="s">
        <v>1590</v>
      </c>
      <c r="N1664" t="s">
        <v>1591</v>
      </c>
      <c r="P1664" s="16">
        <f t="shared" si="159"/>
        <v>57.05</v>
      </c>
      <c r="Q1664" s="5">
        <f t="shared" si="160"/>
        <v>0</v>
      </c>
      <c r="R1664" s="21">
        <f t="shared" si="161"/>
        <v>23.099999999999994</v>
      </c>
      <c r="S1664"/>
    </row>
    <row r="1665" spans="1:19" x14ac:dyDescent="0.25">
      <c r="A1665" t="s">
        <v>4587</v>
      </c>
      <c r="B1665" s="3" t="s">
        <v>3372</v>
      </c>
      <c r="C1665" t="s">
        <v>3373</v>
      </c>
      <c r="D1665" t="str">
        <f t="shared" si="162"/>
        <v>70% Virgin wool (organic),  30% Silk</v>
      </c>
      <c r="E1665" t="str">
        <f t="shared" si="158"/>
        <v>copper/natural (17:3)  (5211E )</v>
      </c>
      <c r="F1665" s="1" t="s">
        <v>3374</v>
      </c>
      <c r="G1665" s="1" t="s">
        <v>3375</v>
      </c>
      <c r="H1665" s="3" t="s">
        <v>4509</v>
      </c>
      <c r="I1665" s="2">
        <v>4046304271193</v>
      </c>
      <c r="J1665" s="21">
        <v>28.95</v>
      </c>
      <c r="L1665" s="63">
        <f t="shared" si="157"/>
        <v>69.5</v>
      </c>
      <c r="M1665" t="s">
        <v>1590</v>
      </c>
      <c r="N1665" t="s">
        <v>1591</v>
      </c>
      <c r="P1665" s="16">
        <f t="shared" si="159"/>
        <v>48.65</v>
      </c>
      <c r="Q1665" s="5">
        <f t="shared" si="160"/>
        <v>0</v>
      </c>
      <c r="R1665" s="21">
        <f t="shared" si="161"/>
        <v>19.7</v>
      </c>
      <c r="S1665"/>
    </row>
    <row r="1666" spans="1:19" x14ac:dyDescent="0.25">
      <c r="A1666" t="s">
        <v>4587</v>
      </c>
      <c r="B1666" s="3" t="s">
        <v>3376</v>
      </c>
      <c r="C1666" t="s">
        <v>3377</v>
      </c>
      <c r="D1666" t="str">
        <f t="shared" si="162"/>
        <v>70% Virgin wool (organic),  30% Silk</v>
      </c>
      <c r="E1666" t="str">
        <f t="shared" si="158"/>
        <v>copper/natural (17:3)  (5211E )</v>
      </c>
      <c r="F1666" s="1" t="s">
        <v>3374</v>
      </c>
      <c r="G1666" s="1" t="s">
        <v>3375</v>
      </c>
      <c r="H1666" s="3" t="s">
        <v>4510</v>
      </c>
      <c r="I1666" s="2">
        <v>4046304271209</v>
      </c>
      <c r="J1666" s="21">
        <v>31.45</v>
      </c>
      <c r="L1666" s="63">
        <f t="shared" si="157"/>
        <v>75.5</v>
      </c>
      <c r="M1666" t="s">
        <v>1590</v>
      </c>
      <c r="N1666" t="s">
        <v>1591</v>
      </c>
      <c r="P1666" s="16">
        <f t="shared" si="159"/>
        <v>52.849999999999994</v>
      </c>
      <c r="Q1666" s="5">
        <f t="shared" si="160"/>
        <v>0</v>
      </c>
      <c r="R1666" s="21">
        <f t="shared" si="161"/>
        <v>21.399999999999995</v>
      </c>
      <c r="S1666"/>
    </row>
    <row r="1667" spans="1:19" x14ac:dyDescent="0.25">
      <c r="A1667" t="s">
        <v>4587</v>
      </c>
      <c r="B1667" s="3" t="s">
        <v>3378</v>
      </c>
      <c r="C1667" t="s">
        <v>3379</v>
      </c>
      <c r="D1667" t="str">
        <f t="shared" si="162"/>
        <v>70% Virgin wool (organic),  30% Silk</v>
      </c>
      <c r="E1667" t="str">
        <f t="shared" si="158"/>
        <v>copper/natural (17:3)  (5211E )</v>
      </c>
      <c r="F1667" s="1" t="s">
        <v>3374</v>
      </c>
      <c r="G1667" s="1" t="s">
        <v>3375</v>
      </c>
      <c r="H1667" s="3" t="s">
        <v>4511</v>
      </c>
      <c r="I1667" s="2">
        <v>4046304271216</v>
      </c>
      <c r="J1667" s="21">
        <v>33.950000000000003</v>
      </c>
      <c r="L1667" s="63">
        <f t="shared" si="157"/>
        <v>81.5</v>
      </c>
      <c r="M1667" t="s">
        <v>1590</v>
      </c>
      <c r="N1667" t="s">
        <v>1591</v>
      </c>
      <c r="P1667" s="16">
        <f t="shared" si="159"/>
        <v>57.05</v>
      </c>
      <c r="Q1667" s="5">
        <f t="shared" si="160"/>
        <v>0</v>
      </c>
      <c r="R1667" s="21">
        <f t="shared" si="161"/>
        <v>23.099999999999994</v>
      </c>
      <c r="S1667"/>
    </row>
    <row r="1668" spans="1:19" x14ac:dyDescent="0.25">
      <c r="A1668" t="s">
        <v>4587</v>
      </c>
      <c r="B1668" s="3" t="s">
        <v>3380</v>
      </c>
      <c r="C1668" t="s">
        <v>3381</v>
      </c>
      <c r="D1668" t="str">
        <f t="shared" si="162"/>
        <v>70% Virgin wool (organic),  30% Silk</v>
      </c>
      <c r="E1668" t="str">
        <f t="shared" si="158"/>
        <v>olive/natural (17:3)  (4311E )</v>
      </c>
      <c r="F1668" s="1" t="s">
        <v>3366</v>
      </c>
      <c r="G1668" s="1" t="s">
        <v>3367</v>
      </c>
      <c r="H1668" s="3" t="s">
        <v>4509</v>
      </c>
      <c r="I1668" s="2">
        <v>4046304271223</v>
      </c>
      <c r="J1668" s="21">
        <v>37.5</v>
      </c>
      <c r="L1668" s="63">
        <f t="shared" si="157"/>
        <v>90</v>
      </c>
      <c r="M1668" t="s">
        <v>1590</v>
      </c>
      <c r="N1668" t="s">
        <v>1591</v>
      </c>
      <c r="P1668" s="16">
        <f t="shared" si="159"/>
        <v>62.999999999999993</v>
      </c>
      <c r="Q1668" s="5">
        <f t="shared" si="160"/>
        <v>0</v>
      </c>
      <c r="R1668" s="21">
        <f t="shared" si="161"/>
        <v>25.499999999999993</v>
      </c>
      <c r="S1668"/>
    </row>
    <row r="1669" spans="1:19" x14ac:dyDescent="0.25">
      <c r="A1669" t="s">
        <v>4587</v>
      </c>
      <c r="B1669" s="3" t="s">
        <v>3382</v>
      </c>
      <c r="C1669" t="s">
        <v>3383</v>
      </c>
      <c r="D1669" t="str">
        <f t="shared" si="162"/>
        <v>70% Virgin wool (organic),  30% Silk</v>
      </c>
      <c r="E1669" t="str">
        <f t="shared" si="158"/>
        <v>olive/natural (17:3)  (4311E )</v>
      </c>
      <c r="F1669" s="1" t="s">
        <v>3366</v>
      </c>
      <c r="G1669" s="1" t="s">
        <v>3367</v>
      </c>
      <c r="H1669" s="3" t="s">
        <v>4510</v>
      </c>
      <c r="I1669" s="2">
        <v>4046304271230</v>
      </c>
      <c r="J1669" s="21">
        <v>39.5</v>
      </c>
      <c r="L1669" s="63">
        <f t="shared" ref="L1669:L1732" si="163">ROUND((J1669*2.4)/50,3)*50</f>
        <v>94.8</v>
      </c>
      <c r="M1669" t="s">
        <v>1590</v>
      </c>
      <c r="N1669" t="s">
        <v>1591</v>
      </c>
      <c r="P1669" s="16">
        <f t="shared" si="159"/>
        <v>66.36</v>
      </c>
      <c r="Q1669" s="5">
        <f t="shared" si="160"/>
        <v>0</v>
      </c>
      <c r="R1669" s="21">
        <f t="shared" si="161"/>
        <v>26.86</v>
      </c>
      <c r="S1669"/>
    </row>
    <row r="1670" spans="1:19" x14ac:dyDescent="0.25">
      <c r="A1670" t="s">
        <v>4587</v>
      </c>
      <c r="B1670" s="3" t="s">
        <v>3384</v>
      </c>
      <c r="C1670" t="s">
        <v>3385</v>
      </c>
      <c r="D1670" t="str">
        <f t="shared" si="162"/>
        <v>70% Virgin wool (organic),  30% Silk</v>
      </c>
      <c r="E1670" t="str">
        <f t="shared" ref="E1670:E1733" si="164">G1670&amp;" "&amp;" (" &amp;F1670&amp;" )"</f>
        <v>olive/natural (17:3)  (4311E )</v>
      </c>
      <c r="F1670" s="1" t="s">
        <v>3366</v>
      </c>
      <c r="G1670" s="1" t="s">
        <v>3367</v>
      </c>
      <c r="H1670" s="3" t="s">
        <v>4511</v>
      </c>
      <c r="I1670" s="2">
        <v>4046304271247</v>
      </c>
      <c r="J1670" s="21">
        <v>41.5</v>
      </c>
      <c r="L1670" s="63">
        <f t="shared" si="163"/>
        <v>99.6</v>
      </c>
      <c r="M1670" t="s">
        <v>1590</v>
      </c>
      <c r="N1670" t="s">
        <v>1591</v>
      </c>
      <c r="P1670" s="16">
        <f t="shared" ref="P1670:P1733" si="165">L1670*(1-$P$4)</f>
        <v>69.719999999999985</v>
      </c>
      <c r="Q1670" s="5">
        <f t="shared" ref="Q1670:Q1733" si="166">K1670*P1670</f>
        <v>0</v>
      </c>
      <c r="R1670" s="21">
        <f t="shared" ref="R1670:R1733" si="167">P1670-J1670</f>
        <v>28.219999999999985</v>
      </c>
      <c r="S1670"/>
    </row>
    <row r="1671" spans="1:19" x14ac:dyDescent="0.25">
      <c r="A1671" t="s">
        <v>4587</v>
      </c>
      <c r="B1671" s="3" t="s">
        <v>3386</v>
      </c>
      <c r="C1671" t="s">
        <v>3387</v>
      </c>
      <c r="D1671" t="str">
        <f t="shared" si="162"/>
        <v>70% Virgin wool (organic),  30% Silk</v>
      </c>
      <c r="E1671" t="str">
        <f t="shared" si="164"/>
        <v>copper/natural (17:3)  (5211E )</v>
      </c>
      <c r="F1671" s="1" t="s">
        <v>3374</v>
      </c>
      <c r="G1671" s="1" t="s">
        <v>3375</v>
      </c>
      <c r="H1671" s="3" t="s">
        <v>4509</v>
      </c>
      <c r="I1671" s="2">
        <v>4046304271254</v>
      </c>
      <c r="J1671" s="21">
        <v>37.5</v>
      </c>
      <c r="L1671" s="63">
        <f t="shared" si="163"/>
        <v>90</v>
      </c>
      <c r="M1671" t="s">
        <v>1590</v>
      </c>
      <c r="N1671" t="s">
        <v>1591</v>
      </c>
      <c r="P1671" s="16">
        <f t="shared" si="165"/>
        <v>62.999999999999993</v>
      </c>
      <c r="Q1671" s="5">
        <f t="shared" si="166"/>
        <v>0</v>
      </c>
      <c r="R1671" s="21">
        <f t="shared" si="167"/>
        <v>25.499999999999993</v>
      </c>
      <c r="S1671"/>
    </row>
    <row r="1672" spans="1:19" x14ac:dyDescent="0.25">
      <c r="A1672" t="s">
        <v>4587</v>
      </c>
      <c r="B1672" s="3" t="s">
        <v>3388</v>
      </c>
      <c r="C1672" t="s">
        <v>3389</v>
      </c>
      <c r="D1672" t="str">
        <f t="shared" si="162"/>
        <v>70% Virgin wool (organic),  30% Silk</v>
      </c>
      <c r="E1672" t="str">
        <f t="shared" si="164"/>
        <v>copper/natural (17:3)  (5211E )</v>
      </c>
      <c r="F1672" s="1" t="s">
        <v>3374</v>
      </c>
      <c r="G1672" s="1" t="s">
        <v>3375</v>
      </c>
      <c r="H1672" s="3" t="s">
        <v>4510</v>
      </c>
      <c r="I1672" s="2">
        <v>4046304271261</v>
      </c>
      <c r="J1672" s="21">
        <v>39.5</v>
      </c>
      <c r="L1672" s="63">
        <f t="shared" si="163"/>
        <v>94.8</v>
      </c>
      <c r="M1672" t="s">
        <v>1590</v>
      </c>
      <c r="N1672" t="s">
        <v>1591</v>
      </c>
      <c r="P1672" s="16">
        <f t="shared" si="165"/>
        <v>66.36</v>
      </c>
      <c r="Q1672" s="5">
        <f t="shared" si="166"/>
        <v>0</v>
      </c>
      <c r="R1672" s="21">
        <f t="shared" si="167"/>
        <v>26.86</v>
      </c>
      <c r="S1672"/>
    </row>
    <row r="1673" spans="1:19" x14ac:dyDescent="0.25">
      <c r="A1673" t="s">
        <v>4587</v>
      </c>
      <c r="B1673" s="3" t="s">
        <v>3390</v>
      </c>
      <c r="C1673" t="s">
        <v>3391</v>
      </c>
      <c r="D1673" t="str">
        <f t="shared" si="162"/>
        <v>70% Virgin wool (organic),  30% Silk</v>
      </c>
      <c r="E1673" t="str">
        <f t="shared" si="164"/>
        <v>copper/natural (17:3)  (5211E )</v>
      </c>
      <c r="F1673" s="1" t="s">
        <v>3374</v>
      </c>
      <c r="G1673" s="1" t="s">
        <v>3375</v>
      </c>
      <c r="H1673" s="3" t="s">
        <v>4511</v>
      </c>
      <c r="I1673" s="2">
        <v>4046304271278</v>
      </c>
      <c r="J1673" s="21">
        <v>41.5</v>
      </c>
      <c r="L1673" s="63">
        <f t="shared" si="163"/>
        <v>99.6</v>
      </c>
      <c r="M1673" t="s">
        <v>1590</v>
      </c>
      <c r="N1673" t="s">
        <v>1591</v>
      </c>
      <c r="P1673" s="16">
        <f t="shared" si="165"/>
        <v>69.719999999999985</v>
      </c>
      <c r="Q1673" s="5">
        <f t="shared" si="166"/>
        <v>0</v>
      </c>
      <c r="R1673" s="21">
        <f t="shared" si="167"/>
        <v>28.219999999999985</v>
      </c>
      <c r="S1673"/>
    </row>
    <row r="1674" spans="1:19" x14ac:dyDescent="0.25">
      <c r="A1674" t="s">
        <v>4586</v>
      </c>
      <c r="B1674" s="3" t="s">
        <v>3392</v>
      </c>
      <c r="C1674" t="s">
        <v>3393</v>
      </c>
      <c r="D1674" t="str">
        <f t="shared" si="162"/>
        <v>70% Virgin wool (organic),  30% Silk</v>
      </c>
      <c r="E1674" t="str">
        <f t="shared" si="164"/>
        <v>olive/natural (17:3)  (4311E )</v>
      </c>
      <c r="F1674" s="1" t="s">
        <v>3366</v>
      </c>
      <c r="G1674" s="1" t="s">
        <v>3367</v>
      </c>
      <c r="H1674" s="3" t="s">
        <v>4506</v>
      </c>
      <c r="I1674" s="2">
        <v>4046304271285</v>
      </c>
      <c r="J1674" s="21">
        <v>27.1</v>
      </c>
      <c r="L1674" s="63">
        <f t="shared" si="163"/>
        <v>65.05</v>
      </c>
      <c r="M1674" t="s">
        <v>1590</v>
      </c>
      <c r="N1674" t="s">
        <v>1591</v>
      </c>
      <c r="P1674" s="16">
        <f t="shared" si="165"/>
        <v>45.534999999999997</v>
      </c>
      <c r="Q1674" s="5">
        <f t="shared" si="166"/>
        <v>0</v>
      </c>
      <c r="R1674" s="21">
        <f t="shared" si="167"/>
        <v>18.434999999999995</v>
      </c>
      <c r="S1674"/>
    </row>
    <row r="1675" spans="1:19" x14ac:dyDescent="0.25">
      <c r="A1675" t="s">
        <v>4586</v>
      </c>
      <c r="B1675" s="3" t="s">
        <v>3394</v>
      </c>
      <c r="C1675" t="s">
        <v>3395</v>
      </c>
      <c r="D1675" t="str">
        <f t="shared" si="162"/>
        <v>70% Virgin wool (organic),  30% Silk</v>
      </c>
      <c r="E1675" t="str">
        <f t="shared" si="164"/>
        <v>olive/natural (17:3)  (4311E )</v>
      </c>
      <c r="F1675" s="1" t="s">
        <v>3366</v>
      </c>
      <c r="G1675" s="1" t="s">
        <v>3367</v>
      </c>
      <c r="H1675" s="3" t="s">
        <v>4507</v>
      </c>
      <c r="I1675" s="2">
        <v>4046304271292</v>
      </c>
      <c r="J1675" s="21">
        <v>27.5</v>
      </c>
      <c r="L1675" s="63">
        <f t="shared" si="163"/>
        <v>66</v>
      </c>
      <c r="M1675" t="s">
        <v>1590</v>
      </c>
      <c r="N1675" t="s">
        <v>1591</v>
      </c>
      <c r="P1675" s="16">
        <f t="shared" si="165"/>
        <v>46.199999999999996</v>
      </c>
      <c r="Q1675" s="5">
        <f t="shared" si="166"/>
        <v>0</v>
      </c>
      <c r="R1675" s="21">
        <f t="shared" si="167"/>
        <v>18.699999999999996</v>
      </c>
      <c r="S1675"/>
    </row>
    <row r="1676" spans="1:19" x14ac:dyDescent="0.25">
      <c r="A1676" t="s">
        <v>4586</v>
      </c>
      <c r="B1676" s="3" t="s">
        <v>3396</v>
      </c>
      <c r="C1676" t="s">
        <v>3397</v>
      </c>
      <c r="D1676" t="str">
        <f t="shared" si="162"/>
        <v>70% Virgin wool (organic),  30% Silk</v>
      </c>
      <c r="E1676" t="str">
        <f t="shared" si="164"/>
        <v>olive/natural (17:3)  (4311E )</v>
      </c>
      <c r="F1676" s="1" t="s">
        <v>3366</v>
      </c>
      <c r="G1676" s="1" t="s">
        <v>3367</v>
      </c>
      <c r="H1676" s="3" t="s">
        <v>4508</v>
      </c>
      <c r="I1676" s="2">
        <v>4046304271308</v>
      </c>
      <c r="J1676" s="21">
        <v>27.9</v>
      </c>
      <c r="L1676" s="63">
        <f t="shared" si="163"/>
        <v>66.95</v>
      </c>
      <c r="M1676" t="s">
        <v>1590</v>
      </c>
      <c r="N1676" t="s">
        <v>1591</v>
      </c>
      <c r="P1676" s="16">
        <f t="shared" si="165"/>
        <v>46.865000000000002</v>
      </c>
      <c r="Q1676" s="5">
        <f t="shared" si="166"/>
        <v>0</v>
      </c>
      <c r="R1676" s="21">
        <f t="shared" si="167"/>
        <v>18.965000000000003</v>
      </c>
      <c r="S1676"/>
    </row>
    <row r="1677" spans="1:19" x14ac:dyDescent="0.25">
      <c r="A1677" t="s">
        <v>4586</v>
      </c>
      <c r="B1677" s="3" t="s">
        <v>3398</v>
      </c>
      <c r="C1677" t="s">
        <v>3399</v>
      </c>
      <c r="D1677" t="str">
        <f t="shared" si="162"/>
        <v>70% Virgin wool (organic),  30% Silk</v>
      </c>
      <c r="E1677" t="str">
        <f t="shared" si="164"/>
        <v>olive/natural (17:3)  (4311E )</v>
      </c>
      <c r="F1677" s="1" t="s">
        <v>3366</v>
      </c>
      <c r="G1677" s="1" t="s">
        <v>3367</v>
      </c>
      <c r="H1677" s="3" t="s">
        <v>4509</v>
      </c>
      <c r="I1677" s="2">
        <v>4046304271315</v>
      </c>
      <c r="J1677" s="21">
        <v>28.3</v>
      </c>
      <c r="L1677" s="63">
        <f t="shared" si="163"/>
        <v>67.900000000000006</v>
      </c>
      <c r="M1677" t="s">
        <v>1590</v>
      </c>
      <c r="N1677" t="s">
        <v>1591</v>
      </c>
      <c r="P1677" s="16">
        <f t="shared" si="165"/>
        <v>47.53</v>
      </c>
      <c r="Q1677" s="5">
        <f t="shared" si="166"/>
        <v>0</v>
      </c>
      <c r="R1677" s="21">
        <f t="shared" si="167"/>
        <v>19.23</v>
      </c>
      <c r="S1677"/>
    </row>
    <row r="1678" spans="1:19" x14ac:dyDescent="0.25">
      <c r="A1678" t="s">
        <v>4586</v>
      </c>
      <c r="B1678" s="3" t="s">
        <v>3400</v>
      </c>
      <c r="C1678" t="s">
        <v>3401</v>
      </c>
      <c r="D1678" t="str">
        <f t="shared" si="162"/>
        <v>70% Virgin wool (organic),  30% Silk</v>
      </c>
      <c r="E1678" t="str">
        <f t="shared" si="164"/>
        <v>copper/natural (17:3)  (5211E )</v>
      </c>
      <c r="F1678" s="1" t="s">
        <v>3374</v>
      </c>
      <c r="G1678" s="1" t="s">
        <v>3375</v>
      </c>
      <c r="H1678" s="3" t="s">
        <v>4506</v>
      </c>
      <c r="I1678" s="2">
        <v>4046304271322</v>
      </c>
      <c r="J1678" s="21">
        <v>27.1</v>
      </c>
      <c r="L1678" s="63">
        <f t="shared" si="163"/>
        <v>65.05</v>
      </c>
      <c r="M1678" t="s">
        <v>1590</v>
      </c>
      <c r="N1678" t="s">
        <v>1591</v>
      </c>
      <c r="P1678" s="16">
        <f t="shared" si="165"/>
        <v>45.534999999999997</v>
      </c>
      <c r="Q1678" s="5">
        <f t="shared" si="166"/>
        <v>0</v>
      </c>
      <c r="R1678" s="21">
        <f t="shared" si="167"/>
        <v>18.434999999999995</v>
      </c>
      <c r="S1678"/>
    </row>
    <row r="1679" spans="1:19" x14ac:dyDescent="0.25">
      <c r="A1679" t="s">
        <v>4586</v>
      </c>
      <c r="B1679" s="3" t="s">
        <v>3402</v>
      </c>
      <c r="C1679" t="s">
        <v>3403</v>
      </c>
      <c r="D1679" t="str">
        <f t="shared" si="162"/>
        <v>70% Virgin wool (organic),  30% Silk</v>
      </c>
      <c r="E1679" t="str">
        <f t="shared" si="164"/>
        <v>copper/natural (17:3)  (5211E )</v>
      </c>
      <c r="F1679" s="1" t="s">
        <v>3374</v>
      </c>
      <c r="G1679" s="1" t="s">
        <v>3375</v>
      </c>
      <c r="H1679" s="3" t="s">
        <v>4507</v>
      </c>
      <c r="I1679" s="2">
        <v>4046304271339</v>
      </c>
      <c r="J1679" s="21">
        <v>27.5</v>
      </c>
      <c r="L1679" s="63">
        <f t="shared" si="163"/>
        <v>66</v>
      </c>
      <c r="M1679" t="s">
        <v>1590</v>
      </c>
      <c r="N1679" t="s">
        <v>1591</v>
      </c>
      <c r="P1679" s="16">
        <f t="shared" si="165"/>
        <v>46.199999999999996</v>
      </c>
      <c r="Q1679" s="5">
        <f t="shared" si="166"/>
        <v>0</v>
      </c>
      <c r="R1679" s="21">
        <f t="shared" si="167"/>
        <v>18.699999999999996</v>
      </c>
      <c r="S1679"/>
    </row>
    <row r="1680" spans="1:19" x14ac:dyDescent="0.25">
      <c r="A1680" t="s">
        <v>4586</v>
      </c>
      <c r="B1680" s="3" t="s">
        <v>3404</v>
      </c>
      <c r="C1680" t="s">
        <v>3405</v>
      </c>
      <c r="D1680" t="str">
        <f t="shared" si="162"/>
        <v>70% Virgin wool (organic),  30% Silk</v>
      </c>
      <c r="E1680" t="str">
        <f t="shared" si="164"/>
        <v>copper/natural (17:3)  (5211E )</v>
      </c>
      <c r="F1680" s="1" t="s">
        <v>3374</v>
      </c>
      <c r="G1680" s="1" t="s">
        <v>3375</v>
      </c>
      <c r="H1680" s="3" t="s">
        <v>4508</v>
      </c>
      <c r="I1680" s="2">
        <v>4046304271346</v>
      </c>
      <c r="J1680" s="21">
        <v>27.9</v>
      </c>
      <c r="L1680" s="63">
        <f t="shared" si="163"/>
        <v>66.95</v>
      </c>
      <c r="M1680" t="s">
        <v>1590</v>
      </c>
      <c r="N1680" t="s">
        <v>1591</v>
      </c>
      <c r="P1680" s="16">
        <f t="shared" si="165"/>
        <v>46.865000000000002</v>
      </c>
      <c r="Q1680" s="5">
        <f t="shared" si="166"/>
        <v>0</v>
      </c>
      <c r="R1680" s="21">
        <f t="shared" si="167"/>
        <v>18.965000000000003</v>
      </c>
      <c r="S1680"/>
    </row>
    <row r="1681" spans="1:19" x14ac:dyDescent="0.25">
      <c r="A1681" t="s">
        <v>4586</v>
      </c>
      <c r="B1681" s="3" t="s">
        <v>3406</v>
      </c>
      <c r="C1681" t="s">
        <v>3407</v>
      </c>
      <c r="D1681" t="str">
        <f t="shared" si="162"/>
        <v>70% Virgin wool (organic),  30% Silk</v>
      </c>
      <c r="E1681" t="str">
        <f t="shared" si="164"/>
        <v>copper/natural (17:3)  (5211E )</v>
      </c>
      <c r="F1681" s="1" t="s">
        <v>3374</v>
      </c>
      <c r="G1681" s="1" t="s">
        <v>3375</v>
      </c>
      <c r="H1681" s="3" t="s">
        <v>4509</v>
      </c>
      <c r="I1681" s="2">
        <v>4046304271353</v>
      </c>
      <c r="J1681" s="21">
        <v>28.3</v>
      </c>
      <c r="L1681" s="63">
        <f t="shared" si="163"/>
        <v>67.900000000000006</v>
      </c>
      <c r="M1681" t="s">
        <v>1590</v>
      </c>
      <c r="N1681" t="s">
        <v>1591</v>
      </c>
      <c r="P1681" s="16">
        <f t="shared" si="165"/>
        <v>47.53</v>
      </c>
      <c r="Q1681" s="5">
        <f t="shared" si="166"/>
        <v>0</v>
      </c>
      <c r="R1681" s="21">
        <f t="shared" si="167"/>
        <v>19.23</v>
      </c>
      <c r="S1681"/>
    </row>
    <row r="1682" spans="1:19" x14ac:dyDescent="0.25">
      <c r="A1682" t="s">
        <v>4586</v>
      </c>
      <c r="B1682" s="3" t="s">
        <v>3408</v>
      </c>
      <c r="C1682" t="s">
        <v>3409</v>
      </c>
      <c r="D1682" t="str">
        <f t="shared" si="162"/>
        <v>70% Virgin wool (organic),  30% Silk</v>
      </c>
      <c r="E1682" t="str">
        <f t="shared" si="164"/>
        <v>olive/natural (17:3)  (4311E )</v>
      </c>
      <c r="F1682" s="1" t="s">
        <v>3366</v>
      </c>
      <c r="G1682" s="1" t="s">
        <v>3367</v>
      </c>
      <c r="H1682" s="3" t="s">
        <v>4506</v>
      </c>
      <c r="I1682" s="2">
        <v>4046304271360</v>
      </c>
      <c r="J1682" s="21">
        <v>31.25</v>
      </c>
      <c r="L1682" s="63">
        <f t="shared" si="163"/>
        <v>75</v>
      </c>
      <c r="M1682" t="s">
        <v>1590</v>
      </c>
      <c r="N1682" t="s">
        <v>1591</v>
      </c>
      <c r="P1682" s="16">
        <f t="shared" si="165"/>
        <v>52.5</v>
      </c>
      <c r="Q1682" s="5">
        <f t="shared" si="166"/>
        <v>0</v>
      </c>
      <c r="R1682" s="21">
        <f t="shared" si="167"/>
        <v>21.25</v>
      </c>
      <c r="S1682"/>
    </row>
    <row r="1683" spans="1:19" x14ac:dyDescent="0.25">
      <c r="A1683" t="s">
        <v>4586</v>
      </c>
      <c r="B1683" s="3" t="s">
        <v>3410</v>
      </c>
      <c r="C1683" t="s">
        <v>3411</v>
      </c>
      <c r="D1683" t="str">
        <f t="shared" si="162"/>
        <v>70% Virgin wool (organic),  30% Silk</v>
      </c>
      <c r="E1683" t="str">
        <f t="shared" si="164"/>
        <v>olive/natural (17:3)  (4311E )</v>
      </c>
      <c r="F1683" s="1" t="s">
        <v>3366</v>
      </c>
      <c r="G1683" s="1" t="s">
        <v>3367</v>
      </c>
      <c r="H1683" s="3" t="s">
        <v>4507</v>
      </c>
      <c r="I1683" s="2">
        <v>4046304271377</v>
      </c>
      <c r="J1683" s="21">
        <v>31.55</v>
      </c>
      <c r="L1683" s="63">
        <f t="shared" si="163"/>
        <v>75.7</v>
      </c>
      <c r="M1683" t="s">
        <v>1590</v>
      </c>
      <c r="N1683" t="s">
        <v>1591</v>
      </c>
      <c r="P1683" s="16">
        <f t="shared" si="165"/>
        <v>52.99</v>
      </c>
      <c r="Q1683" s="5">
        <f t="shared" si="166"/>
        <v>0</v>
      </c>
      <c r="R1683" s="21">
        <f t="shared" si="167"/>
        <v>21.44</v>
      </c>
      <c r="S1683"/>
    </row>
    <row r="1684" spans="1:19" x14ac:dyDescent="0.25">
      <c r="A1684" t="s">
        <v>4586</v>
      </c>
      <c r="B1684" s="3" t="s">
        <v>3412</v>
      </c>
      <c r="C1684" t="s">
        <v>3413</v>
      </c>
      <c r="D1684" t="str">
        <f t="shared" si="162"/>
        <v>70% Virgin wool (organic),  30% Silk</v>
      </c>
      <c r="E1684" t="str">
        <f t="shared" si="164"/>
        <v>olive/natural (17:3)  (4311E )</v>
      </c>
      <c r="F1684" s="1" t="s">
        <v>3366</v>
      </c>
      <c r="G1684" s="1" t="s">
        <v>3367</v>
      </c>
      <c r="H1684" s="3" t="s">
        <v>4508</v>
      </c>
      <c r="I1684" s="2">
        <v>4046304271384</v>
      </c>
      <c r="J1684" s="21">
        <v>34.65</v>
      </c>
      <c r="L1684" s="63">
        <f t="shared" si="163"/>
        <v>83.15</v>
      </c>
      <c r="M1684" t="s">
        <v>1590</v>
      </c>
      <c r="N1684" t="s">
        <v>1591</v>
      </c>
      <c r="P1684" s="16">
        <f t="shared" si="165"/>
        <v>58.204999999999998</v>
      </c>
      <c r="Q1684" s="5">
        <f t="shared" si="166"/>
        <v>0</v>
      </c>
      <c r="R1684" s="21">
        <f t="shared" si="167"/>
        <v>23.555</v>
      </c>
      <c r="S1684"/>
    </row>
    <row r="1685" spans="1:19" x14ac:dyDescent="0.25">
      <c r="A1685" t="s">
        <v>4586</v>
      </c>
      <c r="B1685" s="3" t="s">
        <v>3414</v>
      </c>
      <c r="C1685" t="s">
        <v>3415</v>
      </c>
      <c r="D1685" t="str">
        <f t="shared" si="162"/>
        <v>70% Virgin wool (organic),  30% Silk</v>
      </c>
      <c r="E1685" t="str">
        <f t="shared" si="164"/>
        <v>olive/natural (17:3)  (4311E )</v>
      </c>
      <c r="F1685" s="1" t="s">
        <v>3366</v>
      </c>
      <c r="G1685" s="1" t="s">
        <v>3367</v>
      </c>
      <c r="H1685" s="3" t="s">
        <v>4509</v>
      </c>
      <c r="I1685" s="2">
        <v>4046304271391</v>
      </c>
      <c r="J1685" s="21">
        <v>34.950000000000003</v>
      </c>
      <c r="L1685" s="63">
        <f t="shared" si="163"/>
        <v>83.899999999999991</v>
      </c>
      <c r="M1685" t="s">
        <v>1590</v>
      </c>
      <c r="N1685" t="s">
        <v>1591</v>
      </c>
      <c r="P1685" s="16">
        <f t="shared" si="165"/>
        <v>58.72999999999999</v>
      </c>
      <c r="Q1685" s="5">
        <f t="shared" si="166"/>
        <v>0</v>
      </c>
      <c r="R1685" s="21">
        <f t="shared" si="167"/>
        <v>23.779999999999987</v>
      </c>
      <c r="S1685"/>
    </row>
    <row r="1686" spans="1:19" x14ac:dyDescent="0.25">
      <c r="A1686" t="s">
        <v>4586</v>
      </c>
      <c r="B1686" s="3" t="s">
        <v>3416</v>
      </c>
      <c r="C1686" t="s">
        <v>3417</v>
      </c>
      <c r="D1686" t="str">
        <f t="shared" si="162"/>
        <v>70% Virgin wool (organic),  30% Silk</v>
      </c>
      <c r="E1686" t="str">
        <f t="shared" si="164"/>
        <v>copper/natural (17:3)  (5211E )</v>
      </c>
      <c r="F1686" s="1" t="s">
        <v>3374</v>
      </c>
      <c r="G1686" s="1" t="s">
        <v>3375</v>
      </c>
      <c r="H1686" s="3" t="s">
        <v>4506</v>
      </c>
      <c r="I1686" s="2">
        <v>4046304271407</v>
      </c>
      <c r="J1686" s="21">
        <v>31.25</v>
      </c>
      <c r="L1686" s="63">
        <f t="shared" si="163"/>
        <v>75</v>
      </c>
      <c r="M1686" t="s">
        <v>1590</v>
      </c>
      <c r="N1686" t="s">
        <v>1591</v>
      </c>
      <c r="P1686" s="16">
        <f t="shared" si="165"/>
        <v>52.5</v>
      </c>
      <c r="Q1686" s="5">
        <f t="shared" si="166"/>
        <v>0</v>
      </c>
      <c r="R1686" s="21">
        <f t="shared" si="167"/>
        <v>21.25</v>
      </c>
      <c r="S1686"/>
    </row>
    <row r="1687" spans="1:19" x14ac:dyDescent="0.25">
      <c r="A1687" t="s">
        <v>4586</v>
      </c>
      <c r="B1687" s="3" t="s">
        <v>3418</v>
      </c>
      <c r="C1687" t="s">
        <v>3419</v>
      </c>
      <c r="D1687" t="str">
        <f t="shared" si="162"/>
        <v>70% Virgin wool (organic),  30% Silk</v>
      </c>
      <c r="E1687" t="str">
        <f t="shared" si="164"/>
        <v>copper/natural (17:3)  (5211E )</v>
      </c>
      <c r="F1687" s="1" t="s">
        <v>3374</v>
      </c>
      <c r="G1687" s="1" t="s">
        <v>3375</v>
      </c>
      <c r="H1687" s="3" t="s">
        <v>4507</v>
      </c>
      <c r="I1687" s="2">
        <v>4046304271414</v>
      </c>
      <c r="J1687" s="21">
        <v>31.55</v>
      </c>
      <c r="L1687" s="63">
        <f t="shared" si="163"/>
        <v>75.7</v>
      </c>
      <c r="M1687" t="s">
        <v>1590</v>
      </c>
      <c r="N1687" t="s">
        <v>1591</v>
      </c>
      <c r="P1687" s="16">
        <f t="shared" si="165"/>
        <v>52.99</v>
      </c>
      <c r="Q1687" s="5">
        <f t="shared" si="166"/>
        <v>0</v>
      </c>
      <c r="R1687" s="21">
        <f t="shared" si="167"/>
        <v>21.44</v>
      </c>
      <c r="S1687"/>
    </row>
    <row r="1688" spans="1:19" x14ac:dyDescent="0.25">
      <c r="A1688" t="s">
        <v>4586</v>
      </c>
      <c r="B1688" s="3" t="s">
        <v>3420</v>
      </c>
      <c r="C1688" t="s">
        <v>3421</v>
      </c>
      <c r="D1688" t="str">
        <f t="shared" si="162"/>
        <v>70% Virgin wool (organic),  30% Silk</v>
      </c>
      <c r="E1688" t="str">
        <f t="shared" si="164"/>
        <v>copper/natural (17:3)  (5211E )</v>
      </c>
      <c r="F1688" s="1" t="s">
        <v>3374</v>
      </c>
      <c r="G1688" s="1" t="s">
        <v>3375</v>
      </c>
      <c r="H1688" s="3" t="s">
        <v>4508</v>
      </c>
      <c r="I1688" s="2">
        <v>4046304271421</v>
      </c>
      <c r="J1688" s="21">
        <v>34.65</v>
      </c>
      <c r="L1688" s="63">
        <f t="shared" si="163"/>
        <v>83.15</v>
      </c>
      <c r="M1688" t="s">
        <v>1590</v>
      </c>
      <c r="N1688" t="s">
        <v>1591</v>
      </c>
      <c r="P1688" s="16">
        <f t="shared" si="165"/>
        <v>58.204999999999998</v>
      </c>
      <c r="Q1688" s="5">
        <f t="shared" si="166"/>
        <v>0</v>
      </c>
      <c r="R1688" s="21">
        <f t="shared" si="167"/>
        <v>23.555</v>
      </c>
      <c r="S1688"/>
    </row>
    <row r="1689" spans="1:19" x14ac:dyDescent="0.25">
      <c r="A1689" t="s">
        <v>4586</v>
      </c>
      <c r="B1689" s="3" t="s">
        <v>3422</v>
      </c>
      <c r="C1689" t="s">
        <v>3423</v>
      </c>
      <c r="D1689" t="str">
        <f t="shared" si="162"/>
        <v>70% Virgin wool (organic),  30% Silk</v>
      </c>
      <c r="E1689" t="str">
        <f t="shared" si="164"/>
        <v>copper/natural (17:3)  (5211E )</v>
      </c>
      <c r="F1689" s="1" t="s">
        <v>3374</v>
      </c>
      <c r="G1689" s="1" t="s">
        <v>3375</v>
      </c>
      <c r="H1689" s="3" t="s">
        <v>4509</v>
      </c>
      <c r="I1689" s="2">
        <v>4046304271438</v>
      </c>
      <c r="J1689" s="21">
        <v>34.950000000000003</v>
      </c>
      <c r="L1689" s="63">
        <f t="shared" si="163"/>
        <v>83.899999999999991</v>
      </c>
      <c r="M1689" t="s">
        <v>1590</v>
      </c>
      <c r="N1689" t="s">
        <v>1591</v>
      </c>
      <c r="P1689" s="16">
        <f t="shared" si="165"/>
        <v>58.72999999999999</v>
      </c>
      <c r="Q1689" s="5">
        <f t="shared" si="166"/>
        <v>0</v>
      </c>
      <c r="R1689" s="21">
        <f t="shared" si="167"/>
        <v>23.779999999999987</v>
      </c>
      <c r="S1689"/>
    </row>
    <row r="1690" spans="1:19" x14ac:dyDescent="0.25">
      <c r="A1690" t="s">
        <v>4588</v>
      </c>
      <c r="B1690" s="3" t="s">
        <v>3424</v>
      </c>
      <c r="C1690" t="s">
        <v>3425</v>
      </c>
      <c r="D1690" t="str">
        <f t="shared" si="162"/>
        <v>70% Virgin wool (organic),  30% Silk</v>
      </c>
      <c r="E1690" t="str">
        <f t="shared" si="164"/>
        <v>ice-blue/navy-blue (13:7)  (3533E )</v>
      </c>
      <c r="F1690" s="1" t="s">
        <v>3426</v>
      </c>
      <c r="G1690" s="1" t="s">
        <v>3427</v>
      </c>
      <c r="H1690" s="3" t="s">
        <v>4517</v>
      </c>
      <c r="I1690" s="2">
        <v>4046304228371</v>
      </c>
      <c r="J1690" s="21">
        <v>21.15</v>
      </c>
      <c r="L1690" s="63">
        <f t="shared" si="163"/>
        <v>50.749999999999993</v>
      </c>
      <c r="M1690" t="s">
        <v>1590</v>
      </c>
      <c r="N1690" t="s">
        <v>1591</v>
      </c>
      <c r="P1690" s="16">
        <f t="shared" si="165"/>
        <v>35.524999999999991</v>
      </c>
      <c r="Q1690" s="5">
        <f t="shared" si="166"/>
        <v>0</v>
      </c>
      <c r="R1690" s="21">
        <f t="shared" si="167"/>
        <v>14.374999999999993</v>
      </c>
      <c r="S1690"/>
    </row>
    <row r="1691" spans="1:19" x14ac:dyDescent="0.25">
      <c r="A1691" t="s">
        <v>4588</v>
      </c>
      <c r="B1691" s="3" t="s">
        <v>3428</v>
      </c>
      <c r="C1691" t="s">
        <v>3429</v>
      </c>
      <c r="D1691" t="str">
        <f t="shared" si="162"/>
        <v>70% Virgin wool (organic),  30% Silk</v>
      </c>
      <c r="E1691" t="str">
        <f t="shared" si="164"/>
        <v>ice-blue/navy-blue (13:7)  (3533E )</v>
      </c>
      <c r="F1691" s="1" t="s">
        <v>3426</v>
      </c>
      <c r="G1691" s="1" t="s">
        <v>3427</v>
      </c>
      <c r="H1691" s="3" t="s">
        <v>4513</v>
      </c>
      <c r="I1691" s="2">
        <v>4046304228333</v>
      </c>
      <c r="J1691" s="21">
        <v>15.95</v>
      </c>
      <c r="L1691" s="63">
        <f t="shared" si="163"/>
        <v>38.299999999999997</v>
      </c>
      <c r="M1691" t="s">
        <v>1590</v>
      </c>
      <c r="N1691" t="s">
        <v>1591</v>
      </c>
      <c r="P1691" s="16">
        <f t="shared" si="165"/>
        <v>26.809999999999995</v>
      </c>
      <c r="Q1691" s="5">
        <f t="shared" si="166"/>
        <v>0</v>
      </c>
      <c r="R1691" s="21">
        <f t="shared" si="167"/>
        <v>10.859999999999996</v>
      </c>
      <c r="S1691"/>
    </row>
    <row r="1692" spans="1:19" x14ac:dyDescent="0.25">
      <c r="A1692" t="s">
        <v>4588</v>
      </c>
      <c r="B1692" s="3" t="s">
        <v>3430</v>
      </c>
      <c r="C1692" t="s">
        <v>3431</v>
      </c>
      <c r="D1692" t="str">
        <f t="shared" si="162"/>
        <v>70% Virgin wool (organic),  30% Silk</v>
      </c>
      <c r="E1692" t="str">
        <f t="shared" si="164"/>
        <v>ice-blue/navy-blue (13:7)  (3533E )</v>
      </c>
      <c r="F1692" s="1" t="s">
        <v>3426</v>
      </c>
      <c r="G1692" s="1" t="s">
        <v>3427</v>
      </c>
      <c r="H1692" s="3" t="s">
        <v>4514</v>
      </c>
      <c r="I1692" s="2">
        <v>4046304228340</v>
      </c>
      <c r="J1692" s="21">
        <v>16.850000000000001</v>
      </c>
      <c r="L1692" s="63">
        <f t="shared" si="163"/>
        <v>40.450000000000003</v>
      </c>
      <c r="M1692" t="s">
        <v>1590</v>
      </c>
      <c r="N1692" t="s">
        <v>1591</v>
      </c>
      <c r="P1692" s="16">
        <f t="shared" si="165"/>
        <v>28.315000000000001</v>
      </c>
      <c r="Q1692" s="5">
        <f t="shared" si="166"/>
        <v>0</v>
      </c>
      <c r="R1692" s="21">
        <f t="shared" si="167"/>
        <v>11.465</v>
      </c>
      <c r="S1692"/>
    </row>
    <row r="1693" spans="1:19" x14ac:dyDescent="0.25">
      <c r="A1693" t="s">
        <v>4588</v>
      </c>
      <c r="B1693" s="3" t="s">
        <v>3432</v>
      </c>
      <c r="C1693" t="s">
        <v>3433</v>
      </c>
      <c r="D1693" t="str">
        <f t="shared" si="162"/>
        <v>70% Virgin wool (organic),  30% Silk</v>
      </c>
      <c r="E1693" t="str">
        <f t="shared" si="164"/>
        <v>ice-blue/navy-blue (13:7)  (3533E )</v>
      </c>
      <c r="F1693" s="1" t="s">
        <v>3426</v>
      </c>
      <c r="G1693" s="1" t="s">
        <v>3427</v>
      </c>
      <c r="H1693" s="3" t="s">
        <v>4515</v>
      </c>
      <c r="I1693" s="2">
        <v>4046304228357</v>
      </c>
      <c r="J1693" s="21">
        <v>19.350000000000001</v>
      </c>
      <c r="L1693" s="63">
        <f t="shared" si="163"/>
        <v>46.45</v>
      </c>
      <c r="M1693" t="s">
        <v>1590</v>
      </c>
      <c r="N1693" t="s">
        <v>1591</v>
      </c>
      <c r="P1693" s="16">
        <f t="shared" si="165"/>
        <v>32.515000000000001</v>
      </c>
      <c r="Q1693" s="5">
        <f t="shared" si="166"/>
        <v>0</v>
      </c>
      <c r="R1693" s="21">
        <f t="shared" si="167"/>
        <v>13.164999999999999</v>
      </c>
      <c r="S1693"/>
    </row>
    <row r="1694" spans="1:19" x14ac:dyDescent="0.25">
      <c r="A1694" t="s">
        <v>4588</v>
      </c>
      <c r="B1694" s="3" t="s">
        <v>3434</v>
      </c>
      <c r="C1694" t="s">
        <v>3435</v>
      </c>
      <c r="D1694" t="str">
        <f t="shared" si="162"/>
        <v>70% Virgin wool (organic),  30% Silk</v>
      </c>
      <c r="E1694" t="str">
        <f t="shared" si="164"/>
        <v>ice-blue/navy-blue (13:7)  (3533E )</v>
      </c>
      <c r="F1694" s="1" t="s">
        <v>3426</v>
      </c>
      <c r="G1694" s="1" t="s">
        <v>3427</v>
      </c>
      <c r="H1694" s="3" t="s">
        <v>4516</v>
      </c>
      <c r="I1694" s="2">
        <v>4046304228364</v>
      </c>
      <c r="J1694" s="21">
        <v>20.25</v>
      </c>
      <c r="L1694" s="63">
        <f t="shared" si="163"/>
        <v>48.6</v>
      </c>
      <c r="M1694" t="s">
        <v>1590</v>
      </c>
      <c r="N1694" t="s">
        <v>1591</v>
      </c>
      <c r="P1694" s="16">
        <f t="shared" si="165"/>
        <v>34.019999999999996</v>
      </c>
      <c r="Q1694" s="5">
        <f t="shared" si="166"/>
        <v>0</v>
      </c>
      <c r="R1694" s="21">
        <f t="shared" si="167"/>
        <v>13.769999999999996</v>
      </c>
      <c r="S1694"/>
    </row>
    <row r="1695" spans="1:19" x14ac:dyDescent="0.25">
      <c r="A1695" t="s">
        <v>4588</v>
      </c>
      <c r="B1695" s="3" t="s">
        <v>3436</v>
      </c>
      <c r="C1695" t="s">
        <v>3437</v>
      </c>
      <c r="D1695" t="str">
        <f t="shared" si="162"/>
        <v>70% Virgin wool (organic),  30% Silk</v>
      </c>
      <c r="E1695" t="str">
        <f t="shared" si="164"/>
        <v>raspberry/orchid (13:7)  (5504E )</v>
      </c>
      <c r="F1695" s="1" t="s">
        <v>3438</v>
      </c>
      <c r="G1695" s="1" t="s">
        <v>3439</v>
      </c>
      <c r="H1695" s="3" t="s">
        <v>4517</v>
      </c>
      <c r="I1695" s="2">
        <v>4046304228425</v>
      </c>
      <c r="J1695" s="21">
        <v>21.15</v>
      </c>
      <c r="L1695" s="63">
        <f t="shared" si="163"/>
        <v>50.749999999999993</v>
      </c>
      <c r="M1695" t="s">
        <v>1590</v>
      </c>
      <c r="N1695" t="s">
        <v>1591</v>
      </c>
      <c r="P1695" s="16">
        <f t="shared" si="165"/>
        <v>35.524999999999991</v>
      </c>
      <c r="Q1695" s="5">
        <f t="shared" si="166"/>
        <v>0</v>
      </c>
      <c r="R1695" s="21">
        <f t="shared" si="167"/>
        <v>14.374999999999993</v>
      </c>
      <c r="S1695"/>
    </row>
    <row r="1696" spans="1:19" x14ac:dyDescent="0.25">
      <c r="A1696" t="s">
        <v>4588</v>
      </c>
      <c r="B1696" s="3" t="s">
        <v>3440</v>
      </c>
      <c r="C1696" t="s">
        <v>3441</v>
      </c>
      <c r="D1696" t="str">
        <f t="shared" si="162"/>
        <v>70% Virgin wool (organic),  30% Silk</v>
      </c>
      <c r="E1696" t="str">
        <f t="shared" si="164"/>
        <v>raspberry/orchid (13:7)  (5504E )</v>
      </c>
      <c r="F1696" s="1" t="s">
        <v>3438</v>
      </c>
      <c r="G1696" s="1" t="s">
        <v>3439</v>
      </c>
      <c r="H1696" s="3" t="s">
        <v>4513</v>
      </c>
      <c r="I1696" s="2">
        <v>4046304228388</v>
      </c>
      <c r="J1696" s="21">
        <v>15.95</v>
      </c>
      <c r="L1696" s="63">
        <f t="shared" si="163"/>
        <v>38.299999999999997</v>
      </c>
      <c r="M1696" t="s">
        <v>1590</v>
      </c>
      <c r="N1696" t="s">
        <v>1591</v>
      </c>
      <c r="P1696" s="16">
        <f t="shared" si="165"/>
        <v>26.809999999999995</v>
      </c>
      <c r="Q1696" s="5">
        <f t="shared" si="166"/>
        <v>0</v>
      </c>
      <c r="R1696" s="21">
        <f t="shared" si="167"/>
        <v>10.859999999999996</v>
      </c>
      <c r="S1696"/>
    </row>
    <row r="1697" spans="1:19" x14ac:dyDescent="0.25">
      <c r="A1697" t="s">
        <v>4588</v>
      </c>
      <c r="B1697" s="3" t="s">
        <v>3442</v>
      </c>
      <c r="C1697" t="s">
        <v>3443</v>
      </c>
      <c r="D1697" t="str">
        <f t="shared" si="162"/>
        <v>70% Virgin wool (organic),  30% Silk</v>
      </c>
      <c r="E1697" t="str">
        <f t="shared" si="164"/>
        <v>raspberry/orchid (13:7)  (5504E )</v>
      </c>
      <c r="F1697" s="1" t="s">
        <v>3438</v>
      </c>
      <c r="G1697" s="1" t="s">
        <v>3439</v>
      </c>
      <c r="H1697" s="3" t="s">
        <v>4514</v>
      </c>
      <c r="I1697" s="2">
        <v>4046304228395</v>
      </c>
      <c r="J1697" s="21">
        <v>16.850000000000001</v>
      </c>
      <c r="L1697" s="63">
        <f t="shared" si="163"/>
        <v>40.450000000000003</v>
      </c>
      <c r="M1697" t="s">
        <v>1590</v>
      </c>
      <c r="N1697" t="s">
        <v>1591</v>
      </c>
      <c r="P1697" s="16">
        <f t="shared" si="165"/>
        <v>28.315000000000001</v>
      </c>
      <c r="Q1697" s="5">
        <f t="shared" si="166"/>
        <v>0</v>
      </c>
      <c r="R1697" s="21">
        <f t="shared" si="167"/>
        <v>11.465</v>
      </c>
      <c r="S1697"/>
    </row>
    <row r="1698" spans="1:19" x14ac:dyDescent="0.25">
      <c r="A1698" t="s">
        <v>4588</v>
      </c>
      <c r="B1698" s="3" t="s">
        <v>3444</v>
      </c>
      <c r="C1698" t="s">
        <v>3445</v>
      </c>
      <c r="D1698" t="str">
        <f t="shared" si="162"/>
        <v>70% Virgin wool (organic),  30% Silk</v>
      </c>
      <c r="E1698" t="str">
        <f t="shared" si="164"/>
        <v>raspberry/orchid (13:7)  (5504E )</v>
      </c>
      <c r="F1698" s="1" t="s">
        <v>3438</v>
      </c>
      <c r="G1698" s="1" t="s">
        <v>3439</v>
      </c>
      <c r="H1698" s="3" t="s">
        <v>4515</v>
      </c>
      <c r="I1698" s="2">
        <v>4046304228401</v>
      </c>
      <c r="J1698" s="21">
        <v>19.350000000000001</v>
      </c>
      <c r="L1698" s="63">
        <f t="shared" si="163"/>
        <v>46.45</v>
      </c>
      <c r="M1698" t="s">
        <v>1590</v>
      </c>
      <c r="N1698" t="s">
        <v>1591</v>
      </c>
      <c r="P1698" s="16">
        <f t="shared" si="165"/>
        <v>32.515000000000001</v>
      </c>
      <c r="Q1698" s="5">
        <f t="shared" si="166"/>
        <v>0</v>
      </c>
      <c r="R1698" s="21">
        <f t="shared" si="167"/>
        <v>13.164999999999999</v>
      </c>
      <c r="S1698"/>
    </row>
    <row r="1699" spans="1:19" x14ac:dyDescent="0.25">
      <c r="A1699" t="s">
        <v>4588</v>
      </c>
      <c r="B1699" s="3" t="s">
        <v>3446</v>
      </c>
      <c r="C1699" t="s">
        <v>3447</v>
      </c>
      <c r="D1699" t="str">
        <f t="shared" si="162"/>
        <v>70% Virgin wool (organic),  30% Silk</v>
      </c>
      <c r="E1699" t="str">
        <f t="shared" si="164"/>
        <v>raspberry/orchid (13:7)  (5504E )</v>
      </c>
      <c r="F1699" s="1" t="s">
        <v>3438</v>
      </c>
      <c r="G1699" s="1" t="s">
        <v>3439</v>
      </c>
      <c r="H1699" s="3" t="s">
        <v>4516</v>
      </c>
      <c r="I1699" s="2">
        <v>4046304228418</v>
      </c>
      <c r="J1699" s="21">
        <v>20.25</v>
      </c>
      <c r="L1699" s="63">
        <f t="shared" si="163"/>
        <v>48.6</v>
      </c>
      <c r="M1699" t="s">
        <v>1590</v>
      </c>
      <c r="N1699" t="s">
        <v>1591</v>
      </c>
      <c r="P1699" s="16">
        <f t="shared" si="165"/>
        <v>34.019999999999996</v>
      </c>
      <c r="Q1699" s="5">
        <f t="shared" si="166"/>
        <v>0</v>
      </c>
      <c r="R1699" s="21">
        <f t="shared" si="167"/>
        <v>13.769999999999996</v>
      </c>
      <c r="S1699"/>
    </row>
    <row r="1700" spans="1:19" x14ac:dyDescent="0.25">
      <c r="A1700" t="s">
        <v>4588</v>
      </c>
      <c r="B1700" s="3" t="s">
        <v>3448</v>
      </c>
      <c r="C1700" t="s">
        <v>3449</v>
      </c>
      <c r="D1700" t="str">
        <f t="shared" si="162"/>
        <v>70% Virgin wool (organic),  30% Silk</v>
      </c>
      <c r="E1700" t="str">
        <f t="shared" si="164"/>
        <v>saffron/walnut (7:3)  (1875E )</v>
      </c>
      <c r="F1700" s="1" t="s">
        <v>3450</v>
      </c>
      <c r="G1700" s="1" t="s">
        <v>3451</v>
      </c>
      <c r="H1700" s="3" t="s">
        <v>4512</v>
      </c>
      <c r="I1700" s="2">
        <v>4046304228432</v>
      </c>
      <c r="J1700" s="21">
        <v>17.350000000000001</v>
      </c>
      <c r="L1700" s="63">
        <f t="shared" si="163"/>
        <v>41.65</v>
      </c>
      <c r="M1700" t="s">
        <v>1590</v>
      </c>
      <c r="N1700" t="s">
        <v>1591</v>
      </c>
      <c r="P1700" s="16">
        <f t="shared" si="165"/>
        <v>29.154999999999998</v>
      </c>
      <c r="Q1700" s="5">
        <f t="shared" si="166"/>
        <v>0</v>
      </c>
      <c r="R1700" s="21">
        <f t="shared" si="167"/>
        <v>11.804999999999996</v>
      </c>
      <c r="S1700"/>
    </row>
    <row r="1701" spans="1:19" x14ac:dyDescent="0.25">
      <c r="A1701" t="s">
        <v>4588</v>
      </c>
      <c r="B1701" s="3" t="s">
        <v>3452</v>
      </c>
      <c r="C1701" t="s">
        <v>3453</v>
      </c>
      <c r="D1701" t="str">
        <f t="shared" si="162"/>
        <v>70% Virgin wool (organic),  30% Silk</v>
      </c>
      <c r="E1701" t="str">
        <f t="shared" si="164"/>
        <v>saffron/walnut (7:3)  (1875E )</v>
      </c>
      <c r="F1701" s="1" t="s">
        <v>3450</v>
      </c>
      <c r="G1701" s="1" t="s">
        <v>3451</v>
      </c>
      <c r="H1701" s="3" t="s">
        <v>4513</v>
      </c>
      <c r="I1701" s="2">
        <v>4046304228449</v>
      </c>
      <c r="J1701" s="21">
        <v>18.55</v>
      </c>
      <c r="L1701" s="63">
        <f t="shared" si="163"/>
        <v>44.5</v>
      </c>
      <c r="M1701" t="s">
        <v>1590</v>
      </c>
      <c r="N1701" t="s">
        <v>1591</v>
      </c>
      <c r="P1701" s="16">
        <f t="shared" si="165"/>
        <v>31.15</v>
      </c>
      <c r="Q1701" s="5">
        <f t="shared" si="166"/>
        <v>0</v>
      </c>
      <c r="R1701" s="21">
        <f t="shared" si="167"/>
        <v>12.599999999999998</v>
      </c>
      <c r="S1701"/>
    </row>
    <row r="1702" spans="1:19" x14ac:dyDescent="0.25">
      <c r="A1702" t="s">
        <v>4588</v>
      </c>
      <c r="B1702" s="3" t="s">
        <v>3454</v>
      </c>
      <c r="C1702" t="s">
        <v>3455</v>
      </c>
      <c r="D1702" t="str">
        <f t="shared" si="162"/>
        <v>70% Virgin wool (organic),  30% Silk</v>
      </c>
      <c r="E1702" t="str">
        <f t="shared" si="164"/>
        <v>saffron/walnut (7:3)  (1875E )</v>
      </c>
      <c r="F1702" s="1" t="s">
        <v>3450</v>
      </c>
      <c r="G1702" s="1" t="s">
        <v>3451</v>
      </c>
      <c r="H1702" s="3" t="s">
        <v>4514</v>
      </c>
      <c r="I1702" s="2">
        <v>4046304228456</v>
      </c>
      <c r="J1702" s="21">
        <v>19.75</v>
      </c>
      <c r="L1702" s="63">
        <f t="shared" si="163"/>
        <v>47.4</v>
      </c>
      <c r="M1702" t="s">
        <v>1590</v>
      </c>
      <c r="N1702" t="s">
        <v>1591</v>
      </c>
      <c r="P1702" s="16">
        <f t="shared" si="165"/>
        <v>33.18</v>
      </c>
      <c r="Q1702" s="5">
        <f t="shared" si="166"/>
        <v>0</v>
      </c>
      <c r="R1702" s="21">
        <f t="shared" si="167"/>
        <v>13.43</v>
      </c>
      <c r="S1702"/>
    </row>
    <row r="1703" spans="1:19" x14ac:dyDescent="0.25">
      <c r="A1703" t="s">
        <v>4588</v>
      </c>
      <c r="B1703" s="3" t="s">
        <v>3456</v>
      </c>
      <c r="C1703" t="s">
        <v>3457</v>
      </c>
      <c r="D1703" t="str">
        <f t="shared" si="162"/>
        <v>70% Virgin wool (organic),  30% Silk</v>
      </c>
      <c r="E1703" t="str">
        <f t="shared" si="164"/>
        <v>natural/orchid (8:2)  (0104E )</v>
      </c>
      <c r="F1703" s="1" t="s">
        <v>3350</v>
      </c>
      <c r="G1703" s="1" t="s">
        <v>3351</v>
      </c>
      <c r="H1703" s="3" t="s">
        <v>4513</v>
      </c>
      <c r="I1703" s="2">
        <v>4046304289976</v>
      </c>
      <c r="J1703" s="21">
        <v>11.8</v>
      </c>
      <c r="L1703" s="63">
        <f t="shared" si="163"/>
        <v>28.299999999999997</v>
      </c>
      <c r="M1703" t="s">
        <v>1590</v>
      </c>
      <c r="N1703" t="s">
        <v>1591</v>
      </c>
      <c r="P1703" s="16">
        <f t="shared" si="165"/>
        <v>19.809999999999995</v>
      </c>
      <c r="Q1703" s="5">
        <f t="shared" si="166"/>
        <v>0</v>
      </c>
      <c r="R1703" s="21">
        <f t="shared" si="167"/>
        <v>8.0099999999999945</v>
      </c>
      <c r="S1703"/>
    </row>
    <row r="1704" spans="1:19" x14ac:dyDescent="0.25">
      <c r="A1704" t="s">
        <v>4588</v>
      </c>
      <c r="B1704" s="3" t="s">
        <v>3458</v>
      </c>
      <c r="C1704" t="s">
        <v>3459</v>
      </c>
      <c r="D1704" t="str">
        <f t="shared" si="162"/>
        <v>70% Virgin wool (organic),  30% Silk</v>
      </c>
      <c r="E1704" t="str">
        <f t="shared" si="164"/>
        <v>natural/orchid (8:2)  (0104E )</v>
      </c>
      <c r="F1704" s="1" t="s">
        <v>3350</v>
      </c>
      <c r="G1704" s="1" t="s">
        <v>3351</v>
      </c>
      <c r="H1704" s="3" t="s">
        <v>4514</v>
      </c>
      <c r="I1704" s="2">
        <v>4046304289983</v>
      </c>
      <c r="J1704" s="21">
        <v>12.75</v>
      </c>
      <c r="L1704" s="63">
        <f t="shared" si="163"/>
        <v>30.599999999999998</v>
      </c>
      <c r="M1704" t="s">
        <v>1590</v>
      </c>
      <c r="N1704" t="s">
        <v>1591</v>
      </c>
      <c r="P1704" s="16">
        <f t="shared" si="165"/>
        <v>21.419999999999998</v>
      </c>
      <c r="Q1704" s="5">
        <f t="shared" si="166"/>
        <v>0</v>
      </c>
      <c r="R1704" s="21">
        <f t="shared" si="167"/>
        <v>8.6699999999999982</v>
      </c>
      <c r="S1704"/>
    </row>
    <row r="1705" spans="1:19" x14ac:dyDescent="0.25">
      <c r="A1705" t="s">
        <v>4588</v>
      </c>
      <c r="B1705" s="3" t="s">
        <v>3460</v>
      </c>
      <c r="C1705" t="s">
        <v>3461</v>
      </c>
      <c r="D1705" t="str">
        <f t="shared" si="162"/>
        <v>70% Virgin wool (organic),  30% Silk</v>
      </c>
      <c r="E1705" t="str">
        <f t="shared" si="164"/>
        <v>natural/orchid (8:2)  (0104E )</v>
      </c>
      <c r="F1705" s="1" t="s">
        <v>3350</v>
      </c>
      <c r="G1705" s="1" t="s">
        <v>3351</v>
      </c>
      <c r="H1705" s="3" t="s">
        <v>4515</v>
      </c>
      <c r="I1705" s="2">
        <v>4046304289990</v>
      </c>
      <c r="J1705" s="21">
        <v>13.7</v>
      </c>
      <c r="L1705" s="63">
        <f t="shared" si="163"/>
        <v>32.9</v>
      </c>
      <c r="M1705" t="s">
        <v>1590</v>
      </c>
      <c r="N1705" t="s">
        <v>1591</v>
      </c>
      <c r="P1705" s="16">
        <f t="shared" si="165"/>
        <v>23.029999999999998</v>
      </c>
      <c r="Q1705" s="5">
        <f t="shared" si="166"/>
        <v>0</v>
      </c>
      <c r="R1705" s="21">
        <f t="shared" si="167"/>
        <v>9.3299999999999983</v>
      </c>
      <c r="S1705"/>
    </row>
    <row r="1706" spans="1:19" x14ac:dyDescent="0.25">
      <c r="A1706" t="s">
        <v>4588</v>
      </c>
      <c r="B1706" s="3" t="s">
        <v>3462</v>
      </c>
      <c r="C1706" t="s">
        <v>3463</v>
      </c>
      <c r="D1706" t="str">
        <f t="shared" si="162"/>
        <v>70% Virgin wool (organic),  30% Silk</v>
      </c>
      <c r="E1706" t="str">
        <f t="shared" si="164"/>
        <v>natural/orchid (8:2)  (0104E )</v>
      </c>
      <c r="F1706" s="1" t="s">
        <v>3350</v>
      </c>
      <c r="G1706" s="1" t="s">
        <v>3351</v>
      </c>
      <c r="H1706" s="3" t="s">
        <v>4516</v>
      </c>
      <c r="I1706" s="2">
        <v>4046304290002</v>
      </c>
      <c r="J1706" s="21">
        <v>14.65</v>
      </c>
      <c r="L1706" s="63">
        <f t="shared" si="163"/>
        <v>35.15</v>
      </c>
      <c r="M1706" t="s">
        <v>1590</v>
      </c>
      <c r="N1706" t="s">
        <v>1591</v>
      </c>
      <c r="P1706" s="16">
        <f t="shared" si="165"/>
        <v>24.604999999999997</v>
      </c>
      <c r="Q1706" s="5">
        <f t="shared" si="166"/>
        <v>0</v>
      </c>
      <c r="R1706" s="21">
        <f t="shared" si="167"/>
        <v>9.9549999999999965</v>
      </c>
      <c r="S1706"/>
    </row>
    <row r="1707" spans="1:19" x14ac:dyDescent="0.25">
      <c r="A1707" t="s">
        <v>4588</v>
      </c>
      <c r="B1707" s="3" t="s">
        <v>3464</v>
      </c>
      <c r="C1707" t="s">
        <v>3465</v>
      </c>
      <c r="D1707" t="str">
        <f t="shared" si="162"/>
        <v>70% Virgin wool (organic),  30% Silk</v>
      </c>
      <c r="E1707" t="str">
        <f t="shared" si="164"/>
        <v>natural/navy-blue (8:2)  (0133E )</v>
      </c>
      <c r="F1707" s="1" t="s">
        <v>3358</v>
      </c>
      <c r="G1707" s="1" t="s">
        <v>3359</v>
      </c>
      <c r="H1707" s="3" t="s">
        <v>4513</v>
      </c>
      <c r="I1707" s="2">
        <v>4046304290019</v>
      </c>
      <c r="J1707" s="21">
        <v>11.8</v>
      </c>
      <c r="L1707" s="63">
        <f t="shared" si="163"/>
        <v>28.299999999999997</v>
      </c>
      <c r="M1707" t="s">
        <v>1590</v>
      </c>
      <c r="N1707" t="s">
        <v>1591</v>
      </c>
      <c r="P1707" s="16">
        <f t="shared" si="165"/>
        <v>19.809999999999995</v>
      </c>
      <c r="Q1707" s="5">
        <f t="shared" si="166"/>
        <v>0</v>
      </c>
      <c r="R1707" s="21">
        <f t="shared" si="167"/>
        <v>8.0099999999999945</v>
      </c>
      <c r="S1707"/>
    </row>
    <row r="1708" spans="1:19" x14ac:dyDescent="0.25">
      <c r="A1708" t="s">
        <v>4588</v>
      </c>
      <c r="B1708" s="3" t="s">
        <v>3466</v>
      </c>
      <c r="C1708" t="s">
        <v>3467</v>
      </c>
      <c r="D1708" t="str">
        <f t="shared" si="162"/>
        <v>70% Virgin wool (organic),  30% Silk</v>
      </c>
      <c r="E1708" t="str">
        <f t="shared" si="164"/>
        <v>natural/navy-blue (8:2)  (0133E )</v>
      </c>
      <c r="F1708" s="1" t="s">
        <v>3358</v>
      </c>
      <c r="G1708" s="1" t="s">
        <v>3359</v>
      </c>
      <c r="H1708" s="3" t="s">
        <v>4514</v>
      </c>
      <c r="I1708" s="2">
        <v>4046304290026</v>
      </c>
      <c r="J1708" s="21">
        <v>12.75</v>
      </c>
      <c r="L1708" s="63">
        <f t="shared" si="163"/>
        <v>30.599999999999998</v>
      </c>
      <c r="M1708" t="s">
        <v>1590</v>
      </c>
      <c r="N1708" t="s">
        <v>1591</v>
      </c>
      <c r="P1708" s="16">
        <f t="shared" si="165"/>
        <v>21.419999999999998</v>
      </c>
      <c r="Q1708" s="5">
        <f t="shared" si="166"/>
        <v>0</v>
      </c>
      <c r="R1708" s="21">
        <f t="shared" si="167"/>
        <v>8.6699999999999982</v>
      </c>
      <c r="S1708"/>
    </row>
    <row r="1709" spans="1:19" x14ac:dyDescent="0.25">
      <c r="A1709" t="s">
        <v>4588</v>
      </c>
      <c r="B1709" s="3" t="s">
        <v>3468</v>
      </c>
      <c r="C1709" t="s">
        <v>3469</v>
      </c>
      <c r="D1709" t="str">
        <f t="shared" si="162"/>
        <v>70% Virgin wool (organic),  30% Silk</v>
      </c>
      <c r="E1709" t="str">
        <f t="shared" si="164"/>
        <v>natural/navy-blue (8:2)  (0133E )</v>
      </c>
      <c r="F1709" s="1" t="s">
        <v>3358</v>
      </c>
      <c r="G1709" s="1" t="s">
        <v>3359</v>
      </c>
      <c r="H1709" s="3" t="s">
        <v>4515</v>
      </c>
      <c r="I1709" s="2">
        <v>4046304290033</v>
      </c>
      <c r="J1709" s="21">
        <v>13.7</v>
      </c>
      <c r="L1709" s="63">
        <f t="shared" si="163"/>
        <v>32.9</v>
      </c>
      <c r="M1709" t="s">
        <v>1590</v>
      </c>
      <c r="N1709" t="s">
        <v>1591</v>
      </c>
      <c r="P1709" s="16">
        <f t="shared" si="165"/>
        <v>23.029999999999998</v>
      </c>
      <c r="Q1709" s="5">
        <f t="shared" si="166"/>
        <v>0</v>
      </c>
      <c r="R1709" s="21">
        <f t="shared" si="167"/>
        <v>9.3299999999999983</v>
      </c>
      <c r="S1709"/>
    </row>
    <row r="1710" spans="1:19" x14ac:dyDescent="0.25">
      <c r="A1710" t="s">
        <v>4588</v>
      </c>
      <c r="B1710" s="3" t="s">
        <v>3470</v>
      </c>
      <c r="C1710" t="s">
        <v>3471</v>
      </c>
      <c r="D1710" t="str">
        <f t="shared" si="162"/>
        <v>70% Virgin wool (organic),  30% Silk</v>
      </c>
      <c r="E1710" t="str">
        <f t="shared" si="164"/>
        <v>natural/navy-blue (8:2)  (0133E )</v>
      </c>
      <c r="F1710" s="1" t="s">
        <v>3358</v>
      </c>
      <c r="G1710" s="1" t="s">
        <v>3359</v>
      </c>
      <c r="H1710" s="3" t="s">
        <v>4516</v>
      </c>
      <c r="I1710" s="2">
        <v>4046304290040</v>
      </c>
      <c r="J1710" s="21">
        <v>14.65</v>
      </c>
      <c r="L1710" s="63">
        <f t="shared" si="163"/>
        <v>35.15</v>
      </c>
      <c r="M1710" t="s">
        <v>1590</v>
      </c>
      <c r="N1710" t="s">
        <v>1591</v>
      </c>
      <c r="P1710" s="16">
        <f t="shared" si="165"/>
        <v>24.604999999999997</v>
      </c>
      <c r="Q1710" s="5">
        <f t="shared" si="166"/>
        <v>0</v>
      </c>
      <c r="R1710" s="21">
        <f t="shared" si="167"/>
        <v>9.9549999999999965</v>
      </c>
      <c r="S1710"/>
    </row>
    <row r="1711" spans="1:19" x14ac:dyDescent="0.25">
      <c r="A1711" t="s">
        <v>4589</v>
      </c>
      <c r="B1711" s="3" t="s">
        <v>3472</v>
      </c>
      <c r="C1711" t="s">
        <v>3473</v>
      </c>
      <c r="D1711" t="str">
        <f t="shared" si="162"/>
        <v>70% Virgin wool (organic),  30% Silk</v>
      </c>
      <c r="E1711" t="str">
        <f t="shared" si="164"/>
        <v>ice-blue/navy-blue (13:7)  (3533E )</v>
      </c>
      <c r="F1711" s="1" t="s">
        <v>3426</v>
      </c>
      <c r="G1711" s="1" t="s">
        <v>3427</v>
      </c>
      <c r="H1711" s="3">
        <v>104</v>
      </c>
      <c r="I1711" s="2">
        <v>4046304228548</v>
      </c>
      <c r="J1711" s="21">
        <v>14.8</v>
      </c>
      <c r="L1711" s="63">
        <f t="shared" si="163"/>
        <v>35.5</v>
      </c>
      <c r="M1711" t="s">
        <v>1590</v>
      </c>
      <c r="N1711" t="s">
        <v>1591</v>
      </c>
      <c r="P1711" s="16">
        <f t="shared" si="165"/>
        <v>24.849999999999998</v>
      </c>
      <c r="Q1711" s="5">
        <f t="shared" si="166"/>
        <v>0</v>
      </c>
      <c r="R1711" s="21">
        <f t="shared" si="167"/>
        <v>10.049999999999997</v>
      </c>
      <c r="S1711"/>
    </row>
    <row r="1712" spans="1:19" x14ac:dyDescent="0.25">
      <c r="A1712" t="s">
        <v>4589</v>
      </c>
      <c r="B1712" s="3" t="s">
        <v>3474</v>
      </c>
      <c r="C1712" t="s">
        <v>3475</v>
      </c>
      <c r="D1712" t="str">
        <f t="shared" si="162"/>
        <v>70% Virgin wool (organic),  30% Silk</v>
      </c>
      <c r="E1712" t="str">
        <f t="shared" si="164"/>
        <v>ice-blue/navy-blue (13:7)  (3533E )</v>
      </c>
      <c r="F1712" s="1" t="s">
        <v>3426</v>
      </c>
      <c r="G1712" s="1" t="s">
        <v>3427</v>
      </c>
      <c r="H1712" s="3">
        <v>116</v>
      </c>
      <c r="I1712" s="2">
        <v>4046304228555</v>
      </c>
      <c r="J1712" s="21">
        <v>15.4</v>
      </c>
      <c r="L1712" s="63">
        <f t="shared" si="163"/>
        <v>36.950000000000003</v>
      </c>
      <c r="M1712" t="s">
        <v>1590</v>
      </c>
      <c r="N1712" t="s">
        <v>1591</v>
      </c>
      <c r="P1712" s="16">
        <f t="shared" si="165"/>
        <v>25.865000000000002</v>
      </c>
      <c r="Q1712" s="5">
        <f t="shared" si="166"/>
        <v>0</v>
      </c>
      <c r="R1712" s="21">
        <f t="shared" si="167"/>
        <v>10.465000000000002</v>
      </c>
      <c r="S1712"/>
    </row>
    <row r="1713" spans="1:19" x14ac:dyDescent="0.25">
      <c r="A1713" t="s">
        <v>4589</v>
      </c>
      <c r="B1713" s="3" t="s">
        <v>3476</v>
      </c>
      <c r="C1713" t="s">
        <v>3477</v>
      </c>
      <c r="D1713" t="str">
        <f t="shared" ref="D1713:D1776" si="168">M1713&amp;", "&amp;" "&amp;N1713&amp;""</f>
        <v>70% Virgin wool (organic),  30% Silk</v>
      </c>
      <c r="E1713" t="str">
        <f t="shared" si="164"/>
        <v>ice-blue/navy-blue (13:7)  (3533E )</v>
      </c>
      <c r="F1713" s="1" t="s">
        <v>3426</v>
      </c>
      <c r="G1713" s="1" t="s">
        <v>3427</v>
      </c>
      <c r="H1713" s="3">
        <v>128</v>
      </c>
      <c r="I1713" s="2">
        <v>4046304228562</v>
      </c>
      <c r="J1713" s="21">
        <v>18</v>
      </c>
      <c r="L1713" s="63">
        <f t="shared" si="163"/>
        <v>43.2</v>
      </c>
      <c r="M1713" t="s">
        <v>1590</v>
      </c>
      <c r="N1713" t="s">
        <v>1591</v>
      </c>
      <c r="P1713" s="16">
        <f t="shared" si="165"/>
        <v>30.24</v>
      </c>
      <c r="Q1713" s="5">
        <f t="shared" si="166"/>
        <v>0</v>
      </c>
      <c r="R1713" s="21">
        <f t="shared" si="167"/>
        <v>12.239999999999998</v>
      </c>
      <c r="S1713"/>
    </row>
    <row r="1714" spans="1:19" x14ac:dyDescent="0.25">
      <c r="A1714" t="s">
        <v>4589</v>
      </c>
      <c r="B1714" s="3" t="s">
        <v>3478</v>
      </c>
      <c r="C1714" t="s">
        <v>3479</v>
      </c>
      <c r="D1714" t="str">
        <f t="shared" si="168"/>
        <v>70% Virgin wool (organic),  30% Silk</v>
      </c>
      <c r="E1714" t="str">
        <f t="shared" si="164"/>
        <v>ice-blue/navy-blue (13:7)  (3533E )</v>
      </c>
      <c r="F1714" s="1" t="s">
        <v>3426</v>
      </c>
      <c r="G1714" s="1" t="s">
        <v>3427</v>
      </c>
      <c r="H1714" s="3">
        <v>140</v>
      </c>
      <c r="I1714" s="2">
        <v>4046304228579</v>
      </c>
      <c r="J1714" s="21">
        <v>19</v>
      </c>
      <c r="L1714" s="63">
        <f t="shared" si="163"/>
        <v>45.6</v>
      </c>
      <c r="M1714" t="s">
        <v>1590</v>
      </c>
      <c r="N1714" t="s">
        <v>1591</v>
      </c>
      <c r="P1714" s="16">
        <f t="shared" si="165"/>
        <v>31.919999999999998</v>
      </c>
      <c r="Q1714" s="5">
        <f t="shared" si="166"/>
        <v>0</v>
      </c>
      <c r="R1714" s="21">
        <f t="shared" si="167"/>
        <v>12.919999999999998</v>
      </c>
      <c r="S1714"/>
    </row>
    <row r="1715" spans="1:19" x14ac:dyDescent="0.25">
      <c r="A1715" t="s">
        <v>4589</v>
      </c>
      <c r="B1715" s="3" t="s">
        <v>3480</v>
      </c>
      <c r="C1715" t="s">
        <v>3481</v>
      </c>
      <c r="D1715" t="str">
        <f t="shared" si="168"/>
        <v>70% Virgin wool (organic),  30% Silk</v>
      </c>
      <c r="E1715" t="str">
        <f t="shared" si="164"/>
        <v>ice-blue/navy-blue (13:7)  (3533E )</v>
      </c>
      <c r="F1715" s="1" t="s">
        <v>3426</v>
      </c>
      <c r="G1715" s="1" t="s">
        <v>3427</v>
      </c>
      <c r="H1715" s="3">
        <v>152</v>
      </c>
      <c r="I1715" s="2">
        <v>4046304228586</v>
      </c>
      <c r="J1715" s="21">
        <v>19.600000000000001</v>
      </c>
      <c r="L1715" s="63">
        <f t="shared" si="163"/>
        <v>47.05</v>
      </c>
      <c r="M1715" t="s">
        <v>1590</v>
      </c>
      <c r="N1715" t="s">
        <v>1591</v>
      </c>
      <c r="P1715" s="16">
        <f t="shared" si="165"/>
        <v>32.934999999999995</v>
      </c>
      <c r="Q1715" s="5">
        <f t="shared" si="166"/>
        <v>0</v>
      </c>
      <c r="R1715" s="21">
        <f t="shared" si="167"/>
        <v>13.334999999999994</v>
      </c>
      <c r="S1715"/>
    </row>
    <row r="1716" spans="1:19" x14ac:dyDescent="0.25">
      <c r="A1716" t="s">
        <v>4589</v>
      </c>
      <c r="B1716" s="3" t="s">
        <v>3482</v>
      </c>
      <c r="C1716" t="s">
        <v>3483</v>
      </c>
      <c r="D1716" t="str">
        <f t="shared" si="168"/>
        <v>70% Virgin wool (organic),  30% Silk</v>
      </c>
      <c r="E1716" t="str">
        <f t="shared" si="164"/>
        <v>ice-blue/navy-blue (13:7)  (3533E )</v>
      </c>
      <c r="F1716" s="1" t="s">
        <v>3426</v>
      </c>
      <c r="G1716" s="1" t="s">
        <v>3427</v>
      </c>
      <c r="H1716" s="3">
        <v>164</v>
      </c>
      <c r="I1716" s="2">
        <v>4046304228593</v>
      </c>
      <c r="J1716" s="21">
        <v>20.6</v>
      </c>
      <c r="L1716" s="63">
        <f t="shared" si="163"/>
        <v>49.45</v>
      </c>
      <c r="M1716" t="s">
        <v>1590</v>
      </c>
      <c r="N1716" t="s">
        <v>1591</v>
      </c>
      <c r="P1716" s="16">
        <f t="shared" si="165"/>
        <v>34.615000000000002</v>
      </c>
      <c r="Q1716" s="5">
        <f t="shared" si="166"/>
        <v>0</v>
      </c>
      <c r="R1716" s="21">
        <f t="shared" si="167"/>
        <v>14.015000000000001</v>
      </c>
      <c r="S1716"/>
    </row>
    <row r="1717" spans="1:19" x14ac:dyDescent="0.25">
      <c r="A1717" t="s">
        <v>4589</v>
      </c>
      <c r="B1717" s="3" t="s">
        <v>3484</v>
      </c>
      <c r="C1717" t="s">
        <v>3485</v>
      </c>
      <c r="D1717" t="str">
        <f t="shared" si="168"/>
        <v>70% Virgin wool (organic),  30% Silk</v>
      </c>
      <c r="E1717" t="str">
        <f t="shared" si="164"/>
        <v>ice-blue/navy-blue (13:7)  (3533E )</v>
      </c>
      <c r="F1717" s="1" t="s">
        <v>3426</v>
      </c>
      <c r="G1717" s="1" t="s">
        <v>3427</v>
      </c>
      <c r="H1717" s="3">
        <v>176</v>
      </c>
      <c r="I1717" s="2">
        <v>4046304228609</v>
      </c>
      <c r="J1717" s="21">
        <v>21.2</v>
      </c>
      <c r="L1717" s="63">
        <f t="shared" si="163"/>
        <v>50.9</v>
      </c>
      <c r="M1717" t="s">
        <v>1590</v>
      </c>
      <c r="N1717" t="s">
        <v>1591</v>
      </c>
      <c r="P1717" s="16">
        <f t="shared" si="165"/>
        <v>35.629999999999995</v>
      </c>
      <c r="Q1717" s="5">
        <f t="shared" si="166"/>
        <v>0</v>
      </c>
      <c r="R1717" s="21">
        <f t="shared" si="167"/>
        <v>14.429999999999996</v>
      </c>
      <c r="S1717"/>
    </row>
    <row r="1718" spans="1:19" x14ac:dyDescent="0.25">
      <c r="A1718" t="s">
        <v>4589</v>
      </c>
      <c r="B1718" s="3" t="s">
        <v>3486</v>
      </c>
      <c r="C1718" t="s">
        <v>3487</v>
      </c>
      <c r="D1718" t="str">
        <f t="shared" si="168"/>
        <v>70% Virgin wool (organic),  30% Silk</v>
      </c>
      <c r="E1718" t="str">
        <f t="shared" si="164"/>
        <v>ice-blue/navy-blue (13:7)  (3533E )</v>
      </c>
      <c r="F1718" s="1" t="s">
        <v>3426</v>
      </c>
      <c r="G1718" s="1" t="s">
        <v>3427</v>
      </c>
      <c r="H1718" s="3">
        <v>92</v>
      </c>
      <c r="I1718" s="2">
        <v>4046304228531</v>
      </c>
      <c r="J1718" s="21">
        <v>13.2</v>
      </c>
      <c r="L1718" s="63">
        <f t="shared" si="163"/>
        <v>31.7</v>
      </c>
      <c r="M1718" t="s">
        <v>1590</v>
      </c>
      <c r="N1718" t="s">
        <v>1591</v>
      </c>
      <c r="P1718" s="16">
        <f t="shared" si="165"/>
        <v>22.189999999999998</v>
      </c>
      <c r="Q1718" s="5">
        <f t="shared" si="166"/>
        <v>0</v>
      </c>
      <c r="R1718" s="21">
        <f t="shared" si="167"/>
        <v>8.9899999999999984</v>
      </c>
      <c r="S1718"/>
    </row>
    <row r="1719" spans="1:19" x14ac:dyDescent="0.25">
      <c r="A1719" t="s">
        <v>4589</v>
      </c>
      <c r="B1719" s="3" t="s">
        <v>3488</v>
      </c>
      <c r="C1719" t="s">
        <v>3489</v>
      </c>
      <c r="D1719" t="str">
        <f t="shared" si="168"/>
        <v>70% Virgin wool (organic),  30% Silk</v>
      </c>
      <c r="E1719" t="str">
        <f t="shared" si="164"/>
        <v>raspberry/orchid (13:7)  (5504E )</v>
      </c>
      <c r="F1719" s="1" t="s">
        <v>3438</v>
      </c>
      <c r="G1719" s="1" t="s">
        <v>3439</v>
      </c>
      <c r="H1719" s="3">
        <v>104</v>
      </c>
      <c r="I1719" s="2">
        <v>4046304228623</v>
      </c>
      <c r="J1719" s="21">
        <v>14.8</v>
      </c>
      <c r="L1719" s="63">
        <f t="shared" si="163"/>
        <v>35.5</v>
      </c>
      <c r="M1719" t="s">
        <v>1590</v>
      </c>
      <c r="N1719" t="s">
        <v>1591</v>
      </c>
      <c r="P1719" s="16">
        <f t="shared" si="165"/>
        <v>24.849999999999998</v>
      </c>
      <c r="Q1719" s="5">
        <f t="shared" si="166"/>
        <v>0</v>
      </c>
      <c r="R1719" s="21">
        <f t="shared" si="167"/>
        <v>10.049999999999997</v>
      </c>
      <c r="S1719"/>
    </row>
    <row r="1720" spans="1:19" x14ac:dyDescent="0.25">
      <c r="A1720" t="s">
        <v>4589</v>
      </c>
      <c r="B1720" s="3" t="s">
        <v>3490</v>
      </c>
      <c r="C1720" t="s">
        <v>3491</v>
      </c>
      <c r="D1720" t="str">
        <f t="shared" si="168"/>
        <v>70% Virgin wool (organic),  30% Silk</v>
      </c>
      <c r="E1720" t="str">
        <f t="shared" si="164"/>
        <v>raspberry/orchid (13:7)  (5504E )</v>
      </c>
      <c r="F1720" s="1" t="s">
        <v>3438</v>
      </c>
      <c r="G1720" s="1" t="s">
        <v>3439</v>
      </c>
      <c r="H1720" s="3">
        <v>116</v>
      </c>
      <c r="I1720" s="2">
        <v>4046304228630</v>
      </c>
      <c r="J1720" s="21">
        <v>15.4</v>
      </c>
      <c r="L1720" s="63">
        <f t="shared" si="163"/>
        <v>36.950000000000003</v>
      </c>
      <c r="M1720" t="s">
        <v>1590</v>
      </c>
      <c r="N1720" t="s">
        <v>1591</v>
      </c>
      <c r="P1720" s="16">
        <f t="shared" si="165"/>
        <v>25.865000000000002</v>
      </c>
      <c r="Q1720" s="5">
        <f t="shared" si="166"/>
        <v>0</v>
      </c>
      <c r="R1720" s="21">
        <f t="shared" si="167"/>
        <v>10.465000000000002</v>
      </c>
      <c r="S1720"/>
    </row>
    <row r="1721" spans="1:19" x14ac:dyDescent="0.25">
      <c r="A1721" t="s">
        <v>4589</v>
      </c>
      <c r="B1721" s="3" t="s">
        <v>3492</v>
      </c>
      <c r="C1721" t="s">
        <v>3493</v>
      </c>
      <c r="D1721" t="str">
        <f t="shared" si="168"/>
        <v>70% Virgin wool (organic),  30% Silk</v>
      </c>
      <c r="E1721" t="str">
        <f t="shared" si="164"/>
        <v>raspberry/orchid (13:7)  (5504E )</v>
      </c>
      <c r="F1721" s="1" t="s">
        <v>3438</v>
      </c>
      <c r="G1721" s="1" t="s">
        <v>3439</v>
      </c>
      <c r="H1721" s="3">
        <v>128</v>
      </c>
      <c r="I1721" s="2">
        <v>4046304228647</v>
      </c>
      <c r="J1721" s="21">
        <v>18</v>
      </c>
      <c r="L1721" s="63">
        <f t="shared" si="163"/>
        <v>43.2</v>
      </c>
      <c r="M1721" t="s">
        <v>1590</v>
      </c>
      <c r="N1721" t="s">
        <v>1591</v>
      </c>
      <c r="P1721" s="16">
        <f t="shared" si="165"/>
        <v>30.24</v>
      </c>
      <c r="Q1721" s="5">
        <f t="shared" si="166"/>
        <v>0</v>
      </c>
      <c r="R1721" s="21">
        <f t="shared" si="167"/>
        <v>12.239999999999998</v>
      </c>
      <c r="S1721"/>
    </row>
    <row r="1722" spans="1:19" x14ac:dyDescent="0.25">
      <c r="A1722" t="s">
        <v>4589</v>
      </c>
      <c r="B1722" s="3" t="s">
        <v>3494</v>
      </c>
      <c r="C1722" t="s">
        <v>3495</v>
      </c>
      <c r="D1722" t="str">
        <f t="shared" si="168"/>
        <v>70% Virgin wool (organic),  30% Silk</v>
      </c>
      <c r="E1722" t="str">
        <f t="shared" si="164"/>
        <v>raspberry/orchid (13:7)  (5504E )</v>
      </c>
      <c r="F1722" s="1" t="s">
        <v>3438</v>
      </c>
      <c r="G1722" s="1" t="s">
        <v>3439</v>
      </c>
      <c r="H1722" s="3">
        <v>140</v>
      </c>
      <c r="I1722" s="2">
        <v>4046304228654</v>
      </c>
      <c r="J1722" s="21">
        <v>19</v>
      </c>
      <c r="L1722" s="63">
        <f t="shared" si="163"/>
        <v>45.6</v>
      </c>
      <c r="M1722" t="s">
        <v>1590</v>
      </c>
      <c r="N1722" t="s">
        <v>1591</v>
      </c>
      <c r="P1722" s="16">
        <f t="shared" si="165"/>
        <v>31.919999999999998</v>
      </c>
      <c r="Q1722" s="5">
        <f t="shared" si="166"/>
        <v>0</v>
      </c>
      <c r="R1722" s="21">
        <f t="shared" si="167"/>
        <v>12.919999999999998</v>
      </c>
      <c r="S1722"/>
    </row>
    <row r="1723" spans="1:19" x14ac:dyDescent="0.25">
      <c r="A1723" t="s">
        <v>4589</v>
      </c>
      <c r="B1723" s="3" t="s">
        <v>3496</v>
      </c>
      <c r="C1723" t="s">
        <v>3497</v>
      </c>
      <c r="D1723" t="str">
        <f t="shared" si="168"/>
        <v>70% Virgin wool (organic),  30% Silk</v>
      </c>
      <c r="E1723" t="str">
        <f t="shared" si="164"/>
        <v>raspberry/orchid (13:7)  (5504E )</v>
      </c>
      <c r="F1723" s="1" t="s">
        <v>3438</v>
      </c>
      <c r="G1723" s="1" t="s">
        <v>3439</v>
      </c>
      <c r="H1723" s="3">
        <v>152</v>
      </c>
      <c r="I1723" s="2">
        <v>4046304228661</v>
      </c>
      <c r="J1723" s="21">
        <v>19.600000000000001</v>
      </c>
      <c r="L1723" s="63">
        <f t="shared" si="163"/>
        <v>47.05</v>
      </c>
      <c r="M1723" t="s">
        <v>1590</v>
      </c>
      <c r="N1723" t="s">
        <v>1591</v>
      </c>
      <c r="P1723" s="16">
        <f t="shared" si="165"/>
        <v>32.934999999999995</v>
      </c>
      <c r="Q1723" s="5">
        <f t="shared" si="166"/>
        <v>0</v>
      </c>
      <c r="R1723" s="21">
        <f t="shared" si="167"/>
        <v>13.334999999999994</v>
      </c>
      <c r="S1723"/>
    </row>
    <row r="1724" spans="1:19" x14ac:dyDescent="0.25">
      <c r="A1724" t="s">
        <v>4589</v>
      </c>
      <c r="B1724" s="3" t="s">
        <v>3498</v>
      </c>
      <c r="C1724" t="s">
        <v>3499</v>
      </c>
      <c r="D1724" t="str">
        <f t="shared" si="168"/>
        <v>70% Virgin wool (organic),  30% Silk</v>
      </c>
      <c r="E1724" t="str">
        <f t="shared" si="164"/>
        <v>raspberry/orchid (13:7)  (5504E )</v>
      </c>
      <c r="F1724" s="1" t="s">
        <v>3438</v>
      </c>
      <c r="G1724" s="1" t="s">
        <v>3439</v>
      </c>
      <c r="H1724" s="3">
        <v>164</v>
      </c>
      <c r="I1724" s="2">
        <v>4046304228678</v>
      </c>
      <c r="J1724" s="21">
        <v>20.6</v>
      </c>
      <c r="L1724" s="63">
        <f t="shared" si="163"/>
        <v>49.45</v>
      </c>
      <c r="M1724" t="s">
        <v>1590</v>
      </c>
      <c r="N1724" t="s">
        <v>1591</v>
      </c>
      <c r="P1724" s="16">
        <f t="shared" si="165"/>
        <v>34.615000000000002</v>
      </c>
      <c r="Q1724" s="5">
        <f t="shared" si="166"/>
        <v>0</v>
      </c>
      <c r="R1724" s="21">
        <f t="shared" si="167"/>
        <v>14.015000000000001</v>
      </c>
      <c r="S1724"/>
    </row>
    <row r="1725" spans="1:19" x14ac:dyDescent="0.25">
      <c r="A1725" t="s">
        <v>4589</v>
      </c>
      <c r="B1725" s="3" t="s">
        <v>3500</v>
      </c>
      <c r="C1725" t="s">
        <v>3501</v>
      </c>
      <c r="D1725" t="str">
        <f t="shared" si="168"/>
        <v>70% Virgin wool (organic),  30% Silk</v>
      </c>
      <c r="E1725" t="str">
        <f t="shared" si="164"/>
        <v>raspberry/orchid (13:7)  (5504E )</v>
      </c>
      <c r="F1725" s="1" t="s">
        <v>3438</v>
      </c>
      <c r="G1725" s="1" t="s">
        <v>3439</v>
      </c>
      <c r="H1725" s="3">
        <v>176</v>
      </c>
      <c r="I1725" s="2">
        <v>4046304228685</v>
      </c>
      <c r="J1725" s="21">
        <v>21.2</v>
      </c>
      <c r="L1725" s="63">
        <f t="shared" si="163"/>
        <v>50.9</v>
      </c>
      <c r="M1725" t="s">
        <v>1590</v>
      </c>
      <c r="N1725" t="s">
        <v>1591</v>
      </c>
      <c r="P1725" s="16">
        <f t="shared" si="165"/>
        <v>35.629999999999995</v>
      </c>
      <c r="Q1725" s="5">
        <f t="shared" si="166"/>
        <v>0</v>
      </c>
      <c r="R1725" s="21">
        <f t="shared" si="167"/>
        <v>14.429999999999996</v>
      </c>
      <c r="S1725"/>
    </row>
    <row r="1726" spans="1:19" x14ac:dyDescent="0.25">
      <c r="A1726" t="s">
        <v>4589</v>
      </c>
      <c r="B1726" s="3" t="s">
        <v>3502</v>
      </c>
      <c r="C1726" t="s">
        <v>3503</v>
      </c>
      <c r="D1726" t="str">
        <f t="shared" si="168"/>
        <v>70% Virgin wool (organic),  30% Silk</v>
      </c>
      <c r="E1726" t="str">
        <f t="shared" si="164"/>
        <v>raspberry/orchid (13:7)  (5504E )</v>
      </c>
      <c r="F1726" s="1" t="s">
        <v>3438</v>
      </c>
      <c r="G1726" s="1" t="s">
        <v>3439</v>
      </c>
      <c r="H1726" s="3">
        <v>92</v>
      </c>
      <c r="I1726" s="2">
        <v>4046304228616</v>
      </c>
      <c r="J1726" s="21">
        <v>13.2</v>
      </c>
      <c r="L1726" s="63">
        <f t="shared" si="163"/>
        <v>31.7</v>
      </c>
      <c r="M1726" t="s">
        <v>1590</v>
      </c>
      <c r="N1726" t="s">
        <v>1591</v>
      </c>
      <c r="P1726" s="16">
        <f t="shared" si="165"/>
        <v>22.189999999999998</v>
      </c>
      <c r="Q1726" s="5">
        <f t="shared" si="166"/>
        <v>0</v>
      </c>
      <c r="R1726" s="21">
        <f t="shared" si="167"/>
        <v>8.9899999999999984</v>
      </c>
      <c r="S1726"/>
    </row>
    <row r="1727" spans="1:19" x14ac:dyDescent="0.25">
      <c r="A1727" t="s">
        <v>4589</v>
      </c>
      <c r="B1727" s="3" t="s">
        <v>3504</v>
      </c>
      <c r="C1727" t="s">
        <v>3505</v>
      </c>
      <c r="D1727" t="str">
        <f t="shared" si="168"/>
        <v>70% Virgin wool (organic),  30% Silk</v>
      </c>
      <c r="E1727" t="str">
        <f t="shared" si="164"/>
        <v>saffron/walnut (7:3)  (1875E )</v>
      </c>
      <c r="F1727" s="1" t="s">
        <v>3450</v>
      </c>
      <c r="G1727" s="1" t="s">
        <v>3451</v>
      </c>
      <c r="H1727" s="3">
        <v>104</v>
      </c>
      <c r="I1727" s="2">
        <v>4046304228708</v>
      </c>
      <c r="J1727" s="21">
        <v>15.95</v>
      </c>
      <c r="L1727" s="63">
        <f t="shared" si="163"/>
        <v>38.299999999999997</v>
      </c>
      <c r="M1727" t="s">
        <v>1590</v>
      </c>
      <c r="N1727" t="s">
        <v>1591</v>
      </c>
      <c r="P1727" s="16">
        <f t="shared" si="165"/>
        <v>26.809999999999995</v>
      </c>
      <c r="Q1727" s="5">
        <f t="shared" si="166"/>
        <v>0</v>
      </c>
      <c r="R1727" s="21">
        <f t="shared" si="167"/>
        <v>10.859999999999996</v>
      </c>
      <c r="S1727"/>
    </row>
    <row r="1728" spans="1:19" x14ac:dyDescent="0.25">
      <c r="A1728" t="s">
        <v>4589</v>
      </c>
      <c r="B1728" s="3" t="s">
        <v>3506</v>
      </c>
      <c r="C1728" t="s">
        <v>3507</v>
      </c>
      <c r="D1728" t="str">
        <f t="shared" si="168"/>
        <v>70% Virgin wool (organic),  30% Silk</v>
      </c>
      <c r="E1728" t="str">
        <f t="shared" si="164"/>
        <v>saffron/walnut (7:3)  (1875E )</v>
      </c>
      <c r="F1728" s="1" t="s">
        <v>3450</v>
      </c>
      <c r="G1728" s="1" t="s">
        <v>3451</v>
      </c>
      <c r="H1728" s="3">
        <v>116</v>
      </c>
      <c r="I1728" s="2">
        <v>4046304228715</v>
      </c>
      <c r="J1728" s="21">
        <v>16.7</v>
      </c>
      <c r="L1728" s="63">
        <f t="shared" si="163"/>
        <v>40.1</v>
      </c>
      <c r="M1728" t="s">
        <v>1590</v>
      </c>
      <c r="N1728" t="s">
        <v>1591</v>
      </c>
      <c r="P1728" s="16">
        <f t="shared" si="165"/>
        <v>28.07</v>
      </c>
      <c r="Q1728" s="5">
        <f t="shared" si="166"/>
        <v>0</v>
      </c>
      <c r="R1728" s="21">
        <f t="shared" si="167"/>
        <v>11.370000000000001</v>
      </c>
      <c r="S1728"/>
    </row>
    <row r="1729" spans="1:19" x14ac:dyDescent="0.25">
      <c r="A1729" t="s">
        <v>4589</v>
      </c>
      <c r="B1729" s="3" t="s">
        <v>3508</v>
      </c>
      <c r="C1729" t="s">
        <v>3509</v>
      </c>
      <c r="D1729" t="str">
        <f t="shared" si="168"/>
        <v>70% Virgin wool (organic),  30% Silk</v>
      </c>
      <c r="E1729" t="str">
        <f t="shared" si="164"/>
        <v>saffron/walnut (7:3)  (1875E )</v>
      </c>
      <c r="F1729" s="1" t="s">
        <v>3450</v>
      </c>
      <c r="G1729" s="1" t="s">
        <v>3451</v>
      </c>
      <c r="H1729" s="3">
        <v>128</v>
      </c>
      <c r="I1729" s="2">
        <v>4046304228722</v>
      </c>
      <c r="J1729" s="21">
        <v>18.45</v>
      </c>
      <c r="L1729" s="63">
        <f t="shared" si="163"/>
        <v>44.3</v>
      </c>
      <c r="M1729" t="s">
        <v>1590</v>
      </c>
      <c r="N1729" t="s">
        <v>1591</v>
      </c>
      <c r="P1729" s="16">
        <f t="shared" si="165"/>
        <v>31.009999999999994</v>
      </c>
      <c r="Q1729" s="5">
        <f t="shared" si="166"/>
        <v>0</v>
      </c>
      <c r="R1729" s="21">
        <f t="shared" si="167"/>
        <v>12.559999999999995</v>
      </c>
      <c r="S1729"/>
    </row>
    <row r="1730" spans="1:19" x14ac:dyDescent="0.25">
      <c r="A1730" t="s">
        <v>4589</v>
      </c>
      <c r="B1730" s="3" t="s">
        <v>3510</v>
      </c>
      <c r="C1730" t="s">
        <v>3511</v>
      </c>
      <c r="D1730" t="str">
        <f t="shared" si="168"/>
        <v>70% Virgin wool (organic),  30% Silk</v>
      </c>
      <c r="E1730" t="str">
        <f t="shared" si="164"/>
        <v>saffron/walnut (7:3)  (1875E )</v>
      </c>
      <c r="F1730" s="1" t="s">
        <v>3450</v>
      </c>
      <c r="G1730" s="1" t="s">
        <v>3451</v>
      </c>
      <c r="H1730" s="3">
        <v>140</v>
      </c>
      <c r="I1730" s="2">
        <v>4046304228739</v>
      </c>
      <c r="J1730" s="21">
        <v>19.2</v>
      </c>
      <c r="L1730" s="63">
        <f t="shared" si="163"/>
        <v>46.1</v>
      </c>
      <c r="M1730" t="s">
        <v>1590</v>
      </c>
      <c r="N1730" t="s">
        <v>1591</v>
      </c>
      <c r="P1730" s="16">
        <f t="shared" si="165"/>
        <v>32.269999999999996</v>
      </c>
      <c r="Q1730" s="5">
        <f t="shared" si="166"/>
        <v>0</v>
      </c>
      <c r="R1730" s="21">
        <f t="shared" si="167"/>
        <v>13.069999999999997</v>
      </c>
      <c r="S1730"/>
    </row>
    <row r="1731" spans="1:19" x14ac:dyDescent="0.25">
      <c r="A1731" t="s">
        <v>4589</v>
      </c>
      <c r="B1731" s="3" t="s">
        <v>3512</v>
      </c>
      <c r="C1731" t="s">
        <v>3513</v>
      </c>
      <c r="D1731" t="str">
        <f t="shared" si="168"/>
        <v>70% Virgin wool (organic),  30% Silk</v>
      </c>
      <c r="E1731" t="str">
        <f t="shared" si="164"/>
        <v>saffron/walnut (7:3)  (1875E )</v>
      </c>
      <c r="F1731" s="1" t="s">
        <v>3450</v>
      </c>
      <c r="G1731" s="1" t="s">
        <v>3451</v>
      </c>
      <c r="H1731" s="3">
        <v>152</v>
      </c>
      <c r="I1731" s="2">
        <v>4046304228746</v>
      </c>
      <c r="J1731" s="21">
        <v>20.95</v>
      </c>
      <c r="L1731" s="63">
        <f t="shared" si="163"/>
        <v>50.3</v>
      </c>
      <c r="M1731" t="s">
        <v>1590</v>
      </c>
      <c r="N1731" t="s">
        <v>1591</v>
      </c>
      <c r="P1731" s="16">
        <f t="shared" si="165"/>
        <v>35.209999999999994</v>
      </c>
      <c r="Q1731" s="5">
        <f t="shared" si="166"/>
        <v>0</v>
      </c>
      <c r="R1731" s="21">
        <f t="shared" si="167"/>
        <v>14.259999999999994</v>
      </c>
      <c r="S1731"/>
    </row>
    <row r="1732" spans="1:19" x14ac:dyDescent="0.25">
      <c r="A1732" t="s">
        <v>4589</v>
      </c>
      <c r="B1732" s="3" t="s">
        <v>3514</v>
      </c>
      <c r="C1732" t="s">
        <v>3515</v>
      </c>
      <c r="D1732" t="str">
        <f t="shared" si="168"/>
        <v>70% Virgin wool (organic),  30% Silk</v>
      </c>
      <c r="E1732" t="str">
        <f t="shared" si="164"/>
        <v>saffron/walnut (7:3)  (1875E )</v>
      </c>
      <c r="F1732" s="1" t="s">
        <v>3450</v>
      </c>
      <c r="G1732" s="1" t="s">
        <v>3451</v>
      </c>
      <c r="H1732" s="3">
        <v>164</v>
      </c>
      <c r="I1732" s="2">
        <v>4046304228753</v>
      </c>
      <c r="J1732" s="21">
        <v>22.15</v>
      </c>
      <c r="L1732" s="63">
        <f t="shared" si="163"/>
        <v>53.15</v>
      </c>
      <c r="M1732" t="s">
        <v>1590</v>
      </c>
      <c r="N1732" t="s">
        <v>1591</v>
      </c>
      <c r="P1732" s="16">
        <f t="shared" si="165"/>
        <v>37.204999999999998</v>
      </c>
      <c r="Q1732" s="5">
        <f t="shared" si="166"/>
        <v>0</v>
      </c>
      <c r="R1732" s="21">
        <f t="shared" si="167"/>
        <v>15.055</v>
      </c>
      <c r="S1732"/>
    </row>
    <row r="1733" spans="1:19" x14ac:dyDescent="0.25">
      <c r="A1733" t="s">
        <v>4589</v>
      </c>
      <c r="B1733" s="3" t="s">
        <v>3516</v>
      </c>
      <c r="C1733" t="s">
        <v>3517</v>
      </c>
      <c r="D1733" t="str">
        <f t="shared" si="168"/>
        <v>70% Virgin wool (organic),  30% Silk</v>
      </c>
      <c r="E1733" t="str">
        <f t="shared" si="164"/>
        <v>saffron/walnut (7:3)  (1875E )</v>
      </c>
      <c r="F1733" s="1" t="s">
        <v>3450</v>
      </c>
      <c r="G1733" s="1" t="s">
        <v>3451</v>
      </c>
      <c r="H1733" s="3">
        <v>176</v>
      </c>
      <c r="I1733" s="2">
        <v>4046304228760</v>
      </c>
      <c r="J1733" s="21">
        <v>23.35</v>
      </c>
      <c r="L1733" s="63">
        <f t="shared" ref="L1733:L1796" si="169">ROUND((J1733*2.4)/50,3)*50</f>
        <v>56.05</v>
      </c>
      <c r="M1733" t="s">
        <v>1590</v>
      </c>
      <c r="N1733" t="s">
        <v>1591</v>
      </c>
      <c r="P1733" s="16">
        <f t="shared" si="165"/>
        <v>39.234999999999992</v>
      </c>
      <c r="Q1733" s="5">
        <f t="shared" si="166"/>
        <v>0</v>
      </c>
      <c r="R1733" s="21">
        <f t="shared" si="167"/>
        <v>15.884999999999991</v>
      </c>
      <c r="S1733"/>
    </row>
    <row r="1734" spans="1:19" x14ac:dyDescent="0.25">
      <c r="A1734" t="s">
        <v>4589</v>
      </c>
      <c r="B1734" s="3" t="s">
        <v>3518</v>
      </c>
      <c r="C1734" t="s">
        <v>3519</v>
      </c>
      <c r="D1734" t="str">
        <f t="shared" si="168"/>
        <v>70% Virgin wool (organic),  30% Silk</v>
      </c>
      <c r="E1734" t="str">
        <f t="shared" ref="E1734:E1797" si="170">G1734&amp;" "&amp;" (" &amp;F1734&amp;" )"</f>
        <v>saffron/walnut (7:3)  (1875E )</v>
      </c>
      <c r="F1734" s="1" t="s">
        <v>3450</v>
      </c>
      <c r="G1734" s="1" t="s">
        <v>3451</v>
      </c>
      <c r="H1734" s="3">
        <v>92</v>
      </c>
      <c r="I1734" s="2">
        <v>4046304228692</v>
      </c>
      <c r="J1734" s="21">
        <v>14.2</v>
      </c>
      <c r="L1734" s="63">
        <f t="shared" si="169"/>
        <v>34.1</v>
      </c>
      <c r="M1734" t="s">
        <v>1590</v>
      </c>
      <c r="N1734" t="s">
        <v>1591</v>
      </c>
      <c r="P1734" s="16">
        <f t="shared" ref="P1734:P1797" si="171">L1734*(1-$P$4)</f>
        <v>23.87</v>
      </c>
      <c r="Q1734" s="5">
        <f t="shared" ref="Q1734:Q1797" si="172">K1734*P1734</f>
        <v>0</v>
      </c>
      <c r="R1734" s="21">
        <f t="shared" ref="R1734:R1797" si="173">P1734-J1734</f>
        <v>9.6700000000000017</v>
      </c>
      <c r="S1734"/>
    </row>
    <row r="1735" spans="1:19" x14ac:dyDescent="0.25">
      <c r="A1735" t="s">
        <v>4589</v>
      </c>
      <c r="B1735" s="3" t="s">
        <v>3520</v>
      </c>
      <c r="C1735" t="s">
        <v>3521</v>
      </c>
      <c r="D1735" t="str">
        <f t="shared" si="168"/>
        <v>70% Virgin wool (organic),  30% Silk</v>
      </c>
      <c r="E1735" t="str">
        <f t="shared" si="170"/>
        <v>ice-blue/navy-blue (13:7)  (3533E )</v>
      </c>
      <c r="F1735" s="1" t="s">
        <v>3426</v>
      </c>
      <c r="G1735" s="1" t="s">
        <v>3427</v>
      </c>
      <c r="H1735" s="3">
        <v>104</v>
      </c>
      <c r="I1735" s="2">
        <v>4046304228784</v>
      </c>
      <c r="J1735" s="21">
        <v>18.3</v>
      </c>
      <c r="L1735" s="63">
        <f t="shared" si="169"/>
        <v>43.9</v>
      </c>
      <c r="M1735" t="s">
        <v>1590</v>
      </c>
      <c r="N1735" t="s">
        <v>1591</v>
      </c>
      <c r="P1735" s="16">
        <f t="shared" si="171"/>
        <v>30.729999999999997</v>
      </c>
      <c r="Q1735" s="5">
        <f t="shared" si="172"/>
        <v>0</v>
      </c>
      <c r="R1735" s="21">
        <f t="shared" si="173"/>
        <v>12.429999999999996</v>
      </c>
      <c r="S1735"/>
    </row>
    <row r="1736" spans="1:19" x14ac:dyDescent="0.25">
      <c r="A1736" t="s">
        <v>4589</v>
      </c>
      <c r="B1736" s="3" t="s">
        <v>3522</v>
      </c>
      <c r="C1736" t="s">
        <v>3523</v>
      </c>
      <c r="D1736" t="str">
        <f t="shared" si="168"/>
        <v>70% Virgin wool (organic),  30% Silk</v>
      </c>
      <c r="E1736" t="str">
        <f t="shared" si="170"/>
        <v>ice-blue/navy-blue (13:7)  (3533E )</v>
      </c>
      <c r="F1736" s="1" t="s">
        <v>3426</v>
      </c>
      <c r="G1736" s="1" t="s">
        <v>3427</v>
      </c>
      <c r="H1736" s="3">
        <v>116</v>
      </c>
      <c r="I1736" s="2">
        <v>4046304228791</v>
      </c>
      <c r="J1736" s="21">
        <v>19.05</v>
      </c>
      <c r="L1736" s="63">
        <f t="shared" si="169"/>
        <v>45.7</v>
      </c>
      <c r="M1736" t="s">
        <v>1590</v>
      </c>
      <c r="N1736" t="s">
        <v>1591</v>
      </c>
      <c r="P1736" s="16">
        <f t="shared" si="171"/>
        <v>31.99</v>
      </c>
      <c r="Q1736" s="5">
        <f t="shared" si="172"/>
        <v>0</v>
      </c>
      <c r="R1736" s="21">
        <f t="shared" si="173"/>
        <v>12.939999999999998</v>
      </c>
      <c r="S1736"/>
    </row>
    <row r="1737" spans="1:19" x14ac:dyDescent="0.25">
      <c r="A1737" t="s">
        <v>4589</v>
      </c>
      <c r="B1737" s="3" t="s">
        <v>3524</v>
      </c>
      <c r="C1737" t="s">
        <v>3525</v>
      </c>
      <c r="D1737" t="str">
        <f t="shared" si="168"/>
        <v>70% Virgin wool (organic),  30% Silk</v>
      </c>
      <c r="E1737" t="str">
        <f t="shared" si="170"/>
        <v>ice-blue/navy-blue (13:7)  (3533E )</v>
      </c>
      <c r="F1737" s="1" t="s">
        <v>3426</v>
      </c>
      <c r="G1737" s="1" t="s">
        <v>3427</v>
      </c>
      <c r="H1737" s="3">
        <v>128</v>
      </c>
      <c r="I1737" s="2">
        <v>4046304228807</v>
      </c>
      <c r="J1737" s="21">
        <v>22.8</v>
      </c>
      <c r="L1737" s="63">
        <f t="shared" si="169"/>
        <v>54.7</v>
      </c>
      <c r="M1737" t="s">
        <v>1590</v>
      </c>
      <c r="N1737" t="s">
        <v>1591</v>
      </c>
      <c r="P1737" s="16">
        <f t="shared" si="171"/>
        <v>38.29</v>
      </c>
      <c r="Q1737" s="5">
        <f t="shared" si="172"/>
        <v>0</v>
      </c>
      <c r="R1737" s="21">
        <f t="shared" si="173"/>
        <v>15.489999999999998</v>
      </c>
      <c r="S1737"/>
    </row>
    <row r="1738" spans="1:19" x14ac:dyDescent="0.25">
      <c r="A1738" t="s">
        <v>4589</v>
      </c>
      <c r="B1738" s="3" t="s">
        <v>3526</v>
      </c>
      <c r="C1738" t="s">
        <v>3527</v>
      </c>
      <c r="D1738" t="str">
        <f t="shared" si="168"/>
        <v>70% Virgin wool (organic),  30% Silk</v>
      </c>
      <c r="E1738" t="str">
        <f t="shared" si="170"/>
        <v>ice-blue/navy-blue (13:7)  (3533E )</v>
      </c>
      <c r="F1738" s="1" t="s">
        <v>3426</v>
      </c>
      <c r="G1738" s="1" t="s">
        <v>3427</v>
      </c>
      <c r="H1738" s="3">
        <v>140</v>
      </c>
      <c r="I1738" s="2">
        <v>4046304228814</v>
      </c>
      <c r="J1738" s="21">
        <v>23.95</v>
      </c>
      <c r="L1738" s="63">
        <f t="shared" si="169"/>
        <v>57.499999999999993</v>
      </c>
      <c r="M1738" t="s">
        <v>1590</v>
      </c>
      <c r="N1738" t="s">
        <v>1591</v>
      </c>
      <c r="P1738" s="16">
        <f t="shared" si="171"/>
        <v>40.249999999999993</v>
      </c>
      <c r="Q1738" s="5">
        <f t="shared" si="172"/>
        <v>0</v>
      </c>
      <c r="R1738" s="21">
        <f t="shared" si="173"/>
        <v>16.299999999999994</v>
      </c>
      <c r="S1738"/>
    </row>
    <row r="1739" spans="1:19" x14ac:dyDescent="0.25">
      <c r="A1739" t="s">
        <v>4589</v>
      </c>
      <c r="B1739" s="3" t="s">
        <v>3528</v>
      </c>
      <c r="C1739" t="s">
        <v>3529</v>
      </c>
      <c r="D1739" t="str">
        <f t="shared" si="168"/>
        <v>70% Virgin wool (organic),  30% Silk</v>
      </c>
      <c r="E1739" t="str">
        <f t="shared" si="170"/>
        <v>ice-blue/navy-blue (13:7)  (3533E )</v>
      </c>
      <c r="F1739" s="1" t="s">
        <v>3426</v>
      </c>
      <c r="G1739" s="1" t="s">
        <v>3427</v>
      </c>
      <c r="H1739" s="3">
        <v>152</v>
      </c>
      <c r="I1739" s="2">
        <v>4046304228821</v>
      </c>
      <c r="J1739" s="21">
        <v>25.1</v>
      </c>
      <c r="L1739" s="63">
        <f t="shared" si="169"/>
        <v>60.25</v>
      </c>
      <c r="M1739" t="s">
        <v>1590</v>
      </c>
      <c r="N1739" t="s">
        <v>1591</v>
      </c>
      <c r="P1739" s="16">
        <f t="shared" si="171"/>
        <v>42.174999999999997</v>
      </c>
      <c r="Q1739" s="5">
        <f t="shared" si="172"/>
        <v>0</v>
      </c>
      <c r="R1739" s="21">
        <f t="shared" si="173"/>
        <v>17.074999999999996</v>
      </c>
      <c r="S1739"/>
    </row>
    <row r="1740" spans="1:19" x14ac:dyDescent="0.25">
      <c r="A1740" t="s">
        <v>4589</v>
      </c>
      <c r="B1740" s="3" t="s">
        <v>3530</v>
      </c>
      <c r="C1740" t="s">
        <v>3531</v>
      </c>
      <c r="D1740" t="str">
        <f t="shared" si="168"/>
        <v>70% Virgin wool (organic),  30% Silk</v>
      </c>
      <c r="E1740" t="str">
        <f t="shared" si="170"/>
        <v>ice-blue/navy-blue (13:7)  (3533E )</v>
      </c>
      <c r="F1740" s="1" t="s">
        <v>3426</v>
      </c>
      <c r="G1740" s="1" t="s">
        <v>3427</v>
      </c>
      <c r="H1740" s="3">
        <v>164</v>
      </c>
      <c r="I1740" s="2">
        <v>4046304228838</v>
      </c>
      <c r="J1740" s="21">
        <v>26.25</v>
      </c>
      <c r="L1740" s="63">
        <f t="shared" si="169"/>
        <v>63</v>
      </c>
      <c r="M1740" t="s">
        <v>1590</v>
      </c>
      <c r="N1740" t="s">
        <v>1591</v>
      </c>
      <c r="P1740" s="16">
        <f t="shared" si="171"/>
        <v>44.099999999999994</v>
      </c>
      <c r="Q1740" s="5">
        <f t="shared" si="172"/>
        <v>0</v>
      </c>
      <c r="R1740" s="21">
        <f t="shared" si="173"/>
        <v>17.849999999999994</v>
      </c>
      <c r="S1740"/>
    </row>
    <row r="1741" spans="1:19" x14ac:dyDescent="0.25">
      <c r="A1741" t="s">
        <v>4589</v>
      </c>
      <c r="B1741" s="3" t="s">
        <v>3532</v>
      </c>
      <c r="C1741" t="s">
        <v>3533</v>
      </c>
      <c r="D1741" t="str">
        <f t="shared" si="168"/>
        <v>70% Virgin wool (organic),  30% Silk</v>
      </c>
      <c r="E1741" t="str">
        <f t="shared" si="170"/>
        <v>ice-blue/navy-blue (13:7)  (3533E )</v>
      </c>
      <c r="F1741" s="1" t="s">
        <v>3426</v>
      </c>
      <c r="G1741" s="1" t="s">
        <v>3427</v>
      </c>
      <c r="H1741" s="3">
        <v>176</v>
      </c>
      <c r="I1741" s="2">
        <v>4046304228845</v>
      </c>
      <c r="J1741" s="21">
        <v>27.25</v>
      </c>
      <c r="L1741" s="63">
        <f t="shared" si="169"/>
        <v>65.400000000000006</v>
      </c>
      <c r="M1741" t="s">
        <v>1590</v>
      </c>
      <c r="N1741" t="s">
        <v>1591</v>
      </c>
      <c r="P1741" s="16">
        <f t="shared" si="171"/>
        <v>45.78</v>
      </c>
      <c r="Q1741" s="5">
        <f t="shared" si="172"/>
        <v>0</v>
      </c>
      <c r="R1741" s="21">
        <f t="shared" si="173"/>
        <v>18.53</v>
      </c>
      <c r="S1741"/>
    </row>
    <row r="1742" spans="1:19" x14ac:dyDescent="0.25">
      <c r="A1742" t="s">
        <v>4589</v>
      </c>
      <c r="B1742" s="3" t="s">
        <v>3534</v>
      </c>
      <c r="C1742" t="s">
        <v>3535</v>
      </c>
      <c r="D1742" t="str">
        <f t="shared" si="168"/>
        <v>70% Virgin wool (organic),  30% Silk</v>
      </c>
      <c r="E1742" t="str">
        <f t="shared" si="170"/>
        <v>ice-blue/navy-blue (13:7)  (3533E )</v>
      </c>
      <c r="F1742" s="1" t="s">
        <v>3426</v>
      </c>
      <c r="G1742" s="1" t="s">
        <v>3427</v>
      </c>
      <c r="H1742" s="3">
        <v>92</v>
      </c>
      <c r="I1742" s="2">
        <v>4046304228777</v>
      </c>
      <c r="J1742" s="21">
        <v>15.55</v>
      </c>
      <c r="L1742" s="63">
        <f t="shared" si="169"/>
        <v>37.299999999999997</v>
      </c>
      <c r="M1742" t="s">
        <v>1590</v>
      </c>
      <c r="N1742" t="s">
        <v>1591</v>
      </c>
      <c r="P1742" s="16">
        <f t="shared" si="171"/>
        <v>26.109999999999996</v>
      </c>
      <c r="Q1742" s="5">
        <f t="shared" si="172"/>
        <v>0</v>
      </c>
      <c r="R1742" s="21">
        <f t="shared" si="173"/>
        <v>10.559999999999995</v>
      </c>
      <c r="S1742"/>
    </row>
    <row r="1743" spans="1:19" x14ac:dyDescent="0.25">
      <c r="A1743" t="s">
        <v>4589</v>
      </c>
      <c r="B1743" s="3" t="s">
        <v>3536</v>
      </c>
      <c r="C1743" t="s">
        <v>3537</v>
      </c>
      <c r="D1743" t="str">
        <f t="shared" si="168"/>
        <v>70% Virgin wool (organic),  30% Silk</v>
      </c>
      <c r="E1743" t="str">
        <f t="shared" si="170"/>
        <v>raspberry/orchid (13:7)  (5504E )</v>
      </c>
      <c r="F1743" s="1" t="s">
        <v>3438</v>
      </c>
      <c r="G1743" s="1" t="s">
        <v>3439</v>
      </c>
      <c r="H1743" s="3">
        <v>104</v>
      </c>
      <c r="I1743" s="2">
        <v>4046304228869</v>
      </c>
      <c r="J1743" s="21">
        <v>18.3</v>
      </c>
      <c r="L1743" s="63">
        <f t="shared" si="169"/>
        <v>43.9</v>
      </c>
      <c r="M1743" t="s">
        <v>1590</v>
      </c>
      <c r="N1743" t="s">
        <v>1591</v>
      </c>
      <c r="P1743" s="16">
        <f t="shared" si="171"/>
        <v>30.729999999999997</v>
      </c>
      <c r="Q1743" s="5">
        <f t="shared" si="172"/>
        <v>0</v>
      </c>
      <c r="R1743" s="21">
        <f t="shared" si="173"/>
        <v>12.429999999999996</v>
      </c>
      <c r="S1743"/>
    </row>
    <row r="1744" spans="1:19" x14ac:dyDescent="0.25">
      <c r="A1744" t="s">
        <v>4589</v>
      </c>
      <c r="B1744" s="3" t="s">
        <v>3538</v>
      </c>
      <c r="C1744" t="s">
        <v>3539</v>
      </c>
      <c r="D1744" t="str">
        <f t="shared" si="168"/>
        <v>70% Virgin wool (organic),  30% Silk</v>
      </c>
      <c r="E1744" t="str">
        <f t="shared" si="170"/>
        <v>raspberry/orchid (13:7)  (5504E )</v>
      </c>
      <c r="F1744" s="1" t="s">
        <v>3438</v>
      </c>
      <c r="G1744" s="1" t="s">
        <v>3439</v>
      </c>
      <c r="H1744" s="3">
        <v>116</v>
      </c>
      <c r="I1744" s="2">
        <v>4046304228876</v>
      </c>
      <c r="J1744" s="21">
        <v>19.05</v>
      </c>
      <c r="L1744" s="63">
        <f t="shared" si="169"/>
        <v>45.7</v>
      </c>
      <c r="M1744" t="s">
        <v>1590</v>
      </c>
      <c r="N1744" t="s">
        <v>1591</v>
      </c>
      <c r="P1744" s="16">
        <f t="shared" si="171"/>
        <v>31.99</v>
      </c>
      <c r="Q1744" s="5">
        <f t="shared" si="172"/>
        <v>0</v>
      </c>
      <c r="R1744" s="21">
        <f t="shared" si="173"/>
        <v>12.939999999999998</v>
      </c>
      <c r="S1744"/>
    </row>
    <row r="1745" spans="1:19" x14ac:dyDescent="0.25">
      <c r="A1745" t="s">
        <v>4589</v>
      </c>
      <c r="B1745" s="3" t="s">
        <v>3540</v>
      </c>
      <c r="C1745" t="s">
        <v>3541</v>
      </c>
      <c r="D1745" t="str">
        <f t="shared" si="168"/>
        <v>70% Virgin wool (organic),  30% Silk</v>
      </c>
      <c r="E1745" t="str">
        <f t="shared" si="170"/>
        <v>raspberry/orchid (13:7)  (5504E )</v>
      </c>
      <c r="F1745" s="1" t="s">
        <v>3438</v>
      </c>
      <c r="G1745" s="1" t="s">
        <v>3439</v>
      </c>
      <c r="H1745" s="3">
        <v>128</v>
      </c>
      <c r="I1745" s="2">
        <v>4046304228883</v>
      </c>
      <c r="J1745" s="21">
        <v>22.8</v>
      </c>
      <c r="L1745" s="63">
        <f t="shared" si="169"/>
        <v>54.7</v>
      </c>
      <c r="M1745" t="s">
        <v>1590</v>
      </c>
      <c r="N1745" t="s">
        <v>1591</v>
      </c>
      <c r="P1745" s="16">
        <f t="shared" si="171"/>
        <v>38.29</v>
      </c>
      <c r="Q1745" s="5">
        <f t="shared" si="172"/>
        <v>0</v>
      </c>
      <c r="R1745" s="21">
        <f t="shared" si="173"/>
        <v>15.489999999999998</v>
      </c>
      <c r="S1745"/>
    </row>
    <row r="1746" spans="1:19" x14ac:dyDescent="0.25">
      <c r="A1746" t="s">
        <v>4589</v>
      </c>
      <c r="B1746" s="3" t="s">
        <v>3542</v>
      </c>
      <c r="C1746" t="s">
        <v>3543</v>
      </c>
      <c r="D1746" t="str">
        <f t="shared" si="168"/>
        <v>70% Virgin wool (organic),  30% Silk</v>
      </c>
      <c r="E1746" t="str">
        <f t="shared" si="170"/>
        <v>raspberry/orchid (13:7)  (5504E )</v>
      </c>
      <c r="F1746" s="1" t="s">
        <v>3438</v>
      </c>
      <c r="G1746" s="1" t="s">
        <v>3439</v>
      </c>
      <c r="H1746" s="3">
        <v>140</v>
      </c>
      <c r="I1746" s="2">
        <v>4046304228890</v>
      </c>
      <c r="J1746" s="21">
        <v>23.95</v>
      </c>
      <c r="L1746" s="63">
        <f t="shared" si="169"/>
        <v>57.499999999999993</v>
      </c>
      <c r="M1746" t="s">
        <v>1590</v>
      </c>
      <c r="N1746" t="s">
        <v>1591</v>
      </c>
      <c r="P1746" s="16">
        <f t="shared" si="171"/>
        <v>40.249999999999993</v>
      </c>
      <c r="Q1746" s="5">
        <f t="shared" si="172"/>
        <v>0</v>
      </c>
      <c r="R1746" s="21">
        <f t="shared" si="173"/>
        <v>16.299999999999994</v>
      </c>
      <c r="S1746"/>
    </row>
    <row r="1747" spans="1:19" x14ac:dyDescent="0.25">
      <c r="A1747" t="s">
        <v>4589</v>
      </c>
      <c r="B1747" s="3" t="s">
        <v>3544</v>
      </c>
      <c r="C1747" t="s">
        <v>3545</v>
      </c>
      <c r="D1747" t="str">
        <f t="shared" si="168"/>
        <v>70% Virgin wool (organic),  30% Silk</v>
      </c>
      <c r="E1747" t="str">
        <f t="shared" si="170"/>
        <v>raspberry/orchid (13:7)  (5504E )</v>
      </c>
      <c r="F1747" s="1" t="s">
        <v>3438</v>
      </c>
      <c r="G1747" s="1" t="s">
        <v>3439</v>
      </c>
      <c r="H1747" s="3">
        <v>152</v>
      </c>
      <c r="I1747" s="2">
        <v>4046304228906</v>
      </c>
      <c r="J1747" s="21">
        <v>25.1</v>
      </c>
      <c r="L1747" s="63">
        <f t="shared" si="169"/>
        <v>60.25</v>
      </c>
      <c r="M1747" t="s">
        <v>1590</v>
      </c>
      <c r="N1747" t="s">
        <v>1591</v>
      </c>
      <c r="P1747" s="16">
        <f t="shared" si="171"/>
        <v>42.174999999999997</v>
      </c>
      <c r="Q1747" s="5">
        <f t="shared" si="172"/>
        <v>0</v>
      </c>
      <c r="R1747" s="21">
        <f t="shared" si="173"/>
        <v>17.074999999999996</v>
      </c>
      <c r="S1747"/>
    </row>
    <row r="1748" spans="1:19" x14ac:dyDescent="0.25">
      <c r="A1748" t="s">
        <v>4589</v>
      </c>
      <c r="B1748" s="3" t="s">
        <v>3546</v>
      </c>
      <c r="C1748" t="s">
        <v>3547</v>
      </c>
      <c r="D1748" t="str">
        <f t="shared" si="168"/>
        <v>70% Virgin wool (organic),  30% Silk</v>
      </c>
      <c r="E1748" t="str">
        <f t="shared" si="170"/>
        <v>raspberry/orchid (13:7)  (5504E )</v>
      </c>
      <c r="F1748" s="1" t="s">
        <v>3438</v>
      </c>
      <c r="G1748" s="1" t="s">
        <v>3439</v>
      </c>
      <c r="H1748" s="3">
        <v>164</v>
      </c>
      <c r="I1748" s="2">
        <v>4046304228913</v>
      </c>
      <c r="J1748" s="21">
        <v>26.25</v>
      </c>
      <c r="L1748" s="63">
        <f t="shared" si="169"/>
        <v>63</v>
      </c>
      <c r="M1748" t="s">
        <v>1590</v>
      </c>
      <c r="N1748" t="s">
        <v>1591</v>
      </c>
      <c r="P1748" s="16">
        <f t="shared" si="171"/>
        <v>44.099999999999994</v>
      </c>
      <c r="Q1748" s="5">
        <f t="shared" si="172"/>
        <v>0</v>
      </c>
      <c r="R1748" s="21">
        <f t="shared" si="173"/>
        <v>17.849999999999994</v>
      </c>
      <c r="S1748"/>
    </row>
    <row r="1749" spans="1:19" x14ac:dyDescent="0.25">
      <c r="A1749" t="s">
        <v>4589</v>
      </c>
      <c r="B1749" s="3" t="s">
        <v>3548</v>
      </c>
      <c r="C1749" t="s">
        <v>3549</v>
      </c>
      <c r="D1749" t="str">
        <f t="shared" si="168"/>
        <v>70% Virgin wool (organic),  30% Silk</v>
      </c>
      <c r="E1749" t="str">
        <f t="shared" si="170"/>
        <v>raspberry/orchid (13:7)  (5504E )</v>
      </c>
      <c r="F1749" s="1" t="s">
        <v>3438</v>
      </c>
      <c r="G1749" s="1" t="s">
        <v>3439</v>
      </c>
      <c r="H1749" s="3">
        <v>176</v>
      </c>
      <c r="I1749" s="2">
        <v>4046304228920</v>
      </c>
      <c r="J1749" s="21">
        <v>27.25</v>
      </c>
      <c r="L1749" s="63">
        <f t="shared" si="169"/>
        <v>65.400000000000006</v>
      </c>
      <c r="M1749" t="s">
        <v>1590</v>
      </c>
      <c r="N1749" t="s">
        <v>1591</v>
      </c>
      <c r="P1749" s="16">
        <f t="shared" si="171"/>
        <v>45.78</v>
      </c>
      <c r="Q1749" s="5">
        <f t="shared" si="172"/>
        <v>0</v>
      </c>
      <c r="R1749" s="21">
        <f t="shared" si="173"/>
        <v>18.53</v>
      </c>
      <c r="S1749"/>
    </row>
    <row r="1750" spans="1:19" x14ac:dyDescent="0.25">
      <c r="A1750" t="s">
        <v>4589</v>
      </c>
      <c r="B1750" s="3" t="s">
        <v>3550</v>
      </c>
      <c r="C1750" t="s">
        <v>3551</v>
      </c>
      <c r="D1750" t="str">
        <f t="shared" si="168"/>
        <v>70% Virgin wool (organic),  30% Silk</v>
      </c>
      <c r="E1750" t="str">
        <f t="shared" si="170"/>
        <v>raspberry/orchid (13:7)  (5504E )</v>
      </c>
      <c r="F1750" s="1" t="s">
        <v>3438</v>
      </c>
      <c r="G1750" s="1" t="s">
        <v>3439</v>
      </c>
      <c r="H1750" s="3">
        <v>92</v>
      </c>
      <c r="I1750" s="2">
        <v>4046304228852</v>
      </c>
      <c r="J1750" s="21">
        <v>15.55</v>
      </c>
      <c r="L1750" s="63">
        <f t="shared" si="169"/>
        <v>37.299999999999997</v>
      </c>
      <c r="M1750" t="s">
        <v>1590</v>
      </c>
      <c r="N1750" t="s">
        <v>1591</v>
      </c>
      <c r="P1750" s="16">
        <f t="shared" si="171"/>
        <v>26.109999999999996</v>
      </c>
      <c r="Q1750" s="5">
        <f t="shared" si="172"/>
        <v>0</v>
      </c>
      <c r="R1750" s="21">
        <f t="shared" si="173"/>
        <v>10.559999999999995</v>
      </c>
      <c r="S1750"/>
    </row>
    <row r="1751" spans="1:19" x14ac:dyDescent="0.25">
      <c r="A1751" t="s">
        <v>4589</v>
      </c>
      <c r="B1751" s="3" t="s">
        <v>3552</v>
      </c>
      <c r="C1751" t="s">
        <v>3553</v>
      </c>
      <c r="D1751" t="str">
        <f t="shared" si="168"/>
        <v>70% Virgin wool (organic),  30% Silk</v>
      </c>
      <c r="E1751" t="str">
        <f t="shared" si="170"/>
        <v>ice-blue/navy-blue (13:7)  (3533E )</v>
      </c>
      <c r="F1751" s="1" t="s">
        <v>3426</v>
      </c>
      <c r="G1751" s="1" t="s">
        <v>3427</v>
      </c>
      <c r="H1751" s="3">
        <v>104</v>
      </c>
      <c r="I1751" s="2">
        <v>4046304228944</v>
      </c>
      <c r="J1751" s="21">
        <v>11.9</v>
      </c>
      <c r="L1751" s="63">
        <f t="shared" si="169"/>
        <v>28.549999999999997</v>
      </c>
      <c r="M1751" t="s">
        <v>1590</v>
      </c>
      <c r="N1751" t="s">
        <v>1591</v>
      </c>
      <c r="P1751" s="16">
        <f t="shared" si="171"/>
        <v>19.984999999999996</v>
      </c>
      <c r="Q1751" s="5">
        <f t="shared" si="172"/>
        <v>0</v>
      </c>
      <c r="R1751" s="21">
        <f t="shared" si="173"/>
        <v>8.0849999999999955</v>
      </c>
      <c r="S1751"/>
    </row>
    <row r="1752" spans="1:19" x14ac:dyDescent="0.25">
      <c r="A1752" t="s">
        <v>4589</v>
      </c>
      <c r="B1752" s="3" t="s">
        <v>3554</v>
      </c>
      <c r="C1752" t="s">
        <v>3555</v>
      </c>
      <c r="D1752" t="str">
        <f t="shared" si="168"/>
        <v>70% Virgin wool (organic),  30% Silk</v>
      </c>
      <c r="E1752" t="str">
        <f t="shared" si="170"/>
        <v>ice-blue/navy-blue (13:7)  (3533E )</v>
      </c>
      <c r="F1752" s="1" t="s">
        <v>3426</v>
      </c>
      <c r="G1752" s="1" t="s">
        <v>3427</v>
      </c>
      <c r="H1752" s="3">
        <v>116</v>
      </c>
      <c r="I1752" s="2">
        <v>4046304228951</v>
      </c>
      <c r="J1752" s="21">
        <v>13.4</v>
      </c>
      <c r="L1752" s="63">
        <f t="shared" si="169"/>
        <v>32.15</v>
      </c>
      <c r="M1752" t="s">
        <v>1590</v>
      </c>
      <c r="N1752" t="s">
        <v>1591</v>
      </c>
      <c r="P1752" s="16">
        <f t="shared" si="171"/>
        <v>22.504999999999999</v>
      </c>
      <c r="Q1752" s="5">
        <f t="shared" si="172"/>
        <v>0</v>
      </c>
      <c r="R1752" s="21">
        <f t="shared" si="173"/>
        <v>9.1049999999999986</v>
      </c>
      <c r="S1752"/>
    </row>
    <row r="1753" spans="1:19" x14ac:dyDescent="0.25">
      <c r="A1753" t="s">
        <v>4589</v>
      </c>
      <c r="B1753" s="3" t="s">
        <v>3556</v>
      </c>
      <c r="C1753" t="s">
        <v>3557</v>
      </c>
      <c r="D1753" t="str">
        <f t="shared" si="168"/>
        <v>70% Virgin wool (organic),  30% Silk</v>
      </c>
      <c r="E1753" t="str">
        <f t="shared" si="170"/>
        <v>ice-blue/navy-blue (13:7)  (3533E )</v>
      </c>
      <c r="F1753" s="1" t="s">
        <v>3426</v>
      </c>
      <c r="G1753" s="1" t="s">
        <v>3427</v>
      </c>
      <c r="H1753" s="3">
        <v>128</v>
      </c>
      <c r="I1753" s="2">
        <v>4046304228968</v>
      </c>
      <c r="J1753" s="21">
        <v>13.9</v>
      </c>
      <c r="L1753" s="63">
        <f t="shared" si="169"/>
        <v>33.35</v>
      </c>
      <c r="M1753" t="s">
        <v>1590</v>
      </c>
      <c r="N1753" t="s">
        <v>1591</v>
      </c>
      <c r="P1753" s="16">
        <f t="shared" si="171"/>
        <v>23.344999999999999</v>
      </c>
      <c r="Q1753" s="5">
        <f t="shared" si="172"/>
        <v>0</v>
      </c>
      <c r="R1753" s="21">
        <f t="shared" si="173"/>
        <v>9.4449999999999985</v>
      </c>
      <c r="S1753"/>
    </row>
    <row r="1754" spans="1:19" x14ac:dyDescent="0.25">
      <c r="A1754" t="s">
        <v>4589</v>
      </c>
      <c r="B1754" s="3" t="s">
        <v>3558</v>
      </c>
      <c r="C1754" t="s">
        <v>3559</v>
      </c>
      <c r="D1754" t="str">
        <f t="shared" si="168"/>
        <v>70% Virgin wool (organic),  30% Silk</v>
      </c>
      <c r="E1754" t="str">
        <f t="shared" si="170"/>
        <v>ice-blue/navy-blue (13:7)  (3533E )</v>
      </c>
      <c r="F1754" s="1" t="s">
        <v>3426</v>
      </c>
      <c r="G1754" s="1" t="s">
        <v>3427</v>
      </c>
      <c r="H1754" s="3">
        <v>140</v>
      </c>
      <c r="I1754" s="2">
        <v>4046304228975</v>
      </c>
      <c r="J1754" s="21">
        <v>15.9</v>
      </c>
      <c r="L1754" s="63">
        <f t="shared" si="169"/>
        <v>38.15</v>
      </c>
      <c r="M1754" t="s">
        <v>1590</v>
      </c>
      <c r="N1754" t="s">
        <v>1591</v>
      </c>
      <c r="P1754" s="16">
        <f t="shared" si="171"/>
        <v>26.704999999999998</v>
      </c>
      <c r="Q1754" s="5">
        <f t="shared" si="172"/>
        <v>0</v>
      </c>
      <c r="R1754" s="21">
        <f t="shared" si="173"/>
        <v>10.804999999999998</v>
      </c>
      <c r="S1754"/>
    </row>
    <row r="1755" spans="1:19" x14ac:dyDescent="0.25">
      <c r="A1755" t="s">
        <v>4589</v>
      </c>
      <c r="B1755" s="3" t="s">
        <v>3560</v>
      </c>
      <c r="C1755" t="s">
        <v>3561</v>
      </c>
      <c r="D1755" t="str">
        <f t="shared" si="168"/>
        <v>70% Virgin wool (organic),  30% Silk</v>
      </c>
      <c r="E1755" t="str">
        <f t="shared" si="170"/>
        <v>ice-blue/navy-blue (13:7)  (3533E )</v>
      </c>
      <c r="F1755" s="1" t="s">
        <v>3426</v>
      </c>
      <c r="G1755" s="1" t="s">
        <v>3427</v>
      </c>
      <c r="H1755" s="3">
        <v>152</v>
      </c>
      <c r="I1755" s="2">
        <v>4046304228982</v>
      </c>
      <c r="J1755" s="21">
        <v>16.899999999999999</v>
      </c>
      <c r="L1755" s="63">
        <f t="shared" si="169"/>
        <v>40.550000000000004</v>
      </c>
      <c r="M1755" t="s">
        <v>1590</v>
      </c>
      <c r="N1755" t="s">
        <v>1591</v>
      </c>
      <c r="P1755" s="16">
        <f t="shared" si="171"/>
        <v>28.385000000000002</v>
      </c>
      <c r="Q1755" s="5">
        <f t="shared" si="172"/>
        <v>0</v>
      </c>
      <c r="R1755" s="21">
        <f t="shared" si="173"/>
        <v>11.485000000000003</v>
      </c>
      <c r="S1755"/>
    </row>
    <row r="1756" spans="1:19" x14ac:dyDescent="0.25">
      <c r="A1756" t="s">
        <v>4589</v>
      </c>
      <c r="B1756" s="3" t="s">
        <v>3562</v>
      </c>
      <c r="C1756" t="s">
        <v>3563</v>
      </c>
      <c r="D1756" t="str">
        <f t="shared" si="168"/>
        <v>70% Virgin wool (organic),  30% Silk</v>
      </c>
      <c r="E1756" t="str">
        <f t="shared" si="170"/>
        <v>ice-blue/navy-blue (13:7)  (3533E )</v>
      </c>
      <c r="F1756" s="1" t="s">
        <v>3426</v>
      </c>
      <c r="G1756" s="1" t="s">
        <v>3427</v>
      </c>
      <c r="H1756" s="3">
        <v>164</v>
      </c>
      <c r="I1756" s="2">
        <v>4046304228999</v>
      </c>
      <c r="J1756" s="21">
        <v>17.600000000000001</v>
      </c>
      <c r="L1756" s="63">
        <f t="shared" si="169"/>
        <v>42.25</v>
      </c>
      <c r="M1756" t="s">
        <v>1590</v>
      </c>
      <c r="N1756" t="s">
        <v>1591</v>
      </c>
      <c r="P1756" s="16">
        <f t="shared" si="171"/>
        <v>29.574999999999999</v>
      </c>
      <c r="Q1756" s="5">
        <f t="shared" si="172"/>
        <v>0</v>
      </c>
      <c r="R1756" s="21">
        <f t="shared" si="173"/>
        <v>11.974999999999998</v>
      </c>
      <c r="S1756"/>
    </row>
    <row r="1757" spans="1:19" x14ac:dyDescent="0.25">
      <c r="A1757" t="s">
        <v>4589</v>
      </c>
      <c r="B1757" s="3" t="s">
        <v>3564</v>
      </c>
      <c r="C1757" t="s">
        <v>3565</v>
      </c>
      <c r="D1757" t="str">
        <f t="shared" si="168"/>
        <v>70% Virgin wool (organic),  30% Silk</v>
      </c>
      <c r="E1757" t="str">
        <f t="shared" si="170"/>
        <v>ice-blue/navy-blue (13:7)  (3533E )</v>
      </c>
      <c r="F1757" s="1" t="s">
        <v>3426</v>
      </c>
      <c r="G1757" s="1" t="s">
        <v>3427</v>
      </c>
      <c r="H1757" s="3">
        <v>176</v>
      </c>
      <c r="I1757" s="2">
        <v>4046304229002</v>
      </c>
      <c r="J1757" s="21">
        <v>18.3</v>
      </c>
      <c r="L1757" s="63">
        <f t="shared" si="169"/>
        <v>43.9</v>
      </c>
      <c r="M1757" t="s">
        <v>1590</v>
      </c>
      <c r="N1757" t="s">
        <v>1591</v>
      </c>
      <c r="P1757" s="16">
        <f t="shared" si="171"/>
        <v>30.729999999999997</v>
      </c>
      <c r="Q1757" s="5">
        <f t="shared" si="172"/>
        <v>0</v>
      </c>
      <c r="R1757" s="21">
        <f t="shared" si="173"/>
        <v>12.429999999999996</v>
      </c>
      <c r="S1757"/>
    </row>
    <row r="1758" spans="1:19" x14ac:dyDescent="0.25">
      <c r="A1758" t="s">
        <v>4589</v>
      </c>
      <c r="B1758" s="3" t="s">
        <v>3566</v>
      </c>
      <c r="C1758" t="s">
        <v>3567</v>
      </c>
      <c r="D1758" t="str">
        <f t="shared" si="168"/>
        <v>70% Virgin wool (organic),  30% Silk</v>
      </c>
      <c r="E1758" t="str">
        <f t="shared" si="170"/>
        <v>ice-blue/navy-blue (13:7)  (3533E )</v>
      </c>
      <c r="F1758" s="1" t="s">
        <v>3426</v>
      </c>
      <c r="G1758" s="1" t="s">
        <v>3427</v>
      </c>
      <c r="H1758" s="3">
        <v>92</v>
      </c>
      <c r="I1758" s="2">
        <v>4046304228937</v>
      </c>
      <c r="J1758" s="21">
        <v>11.4</v>
      </c>
      <c r="L1758" s="63">
        <f t="shared" si="169"/>
        <v>27.35</v>
      </c>
      <c r="M1758" t="s">
        <v>1590</v>
      </c>
      <c r="N1758" t="s">
        <v>1591</v>
      </c>
      <c r="P1758" s="16">
        <f t="shared" si="171"/>
        <v>19.145</v>
      </c>
      <c r="Q1758" s="5">
        <f t="shared" si="172"/>
        <v>0</v>
      </c>
      <c r="R1758" s="21">
        <f t="shared" si="173"/>
        <v>7.7449999999999992</v>
      </c>
      <c r="S1758"/>
    </row>
    <row r="1759" spans="1:19" x14ac:dyDescent="0.25">
      <c r="A1759" t="s">
        <v>4589</v>
      </c>
      <c r="B1759" s="3" t="s">
        <v>3568</v>
      </c>
      <c r="C1759" t="s">
        <v>3569</v>
      </c>
      <c r="D1759" t="str">
        <f t="shared" si="168"/>
        <v>70% Virgin wool (organic),  30% Silk</v>
      </c>
      <c r="E1759" t="str">
        <f t="shared" si="170"/>
        <v>raspberry/orchid (13:7)  (5504E )</v>
      </c>
      <c r="F1759" s="1" t="s">
        <v>3438</v>
      </c>
      <c r="G1759" s="1" t="s">
        <v>3439</v>
      </c>
      <c r="H1759" s="3">
        <v>104</v>
      </c>
      <c r="I1759" s="2">
        <v>4046304229026</v>
      </c>
      <c r="J1759" s="21">
        <v>11.9</v>
      </c>
      <c r="L1759" s="63">
        <f t="shared" si="169"/>
        <v>28.549999999999997</v>
      </c>
      <c r="M1759" t="s">
        <v>1590</v>
      </c>
      <c r="N1759" t="s">
        <v>1591</v>
      </c>
      <c r="P1759" s="16">
        <f t="shared" si="171"/>
        <v>19.984999999999996</v>
      </c>
      <c r="Q1759" s="5">
        <f t="shared" si="172"/>
        <v>0</v>
      </c>
      <c r="R1759" s="21">
        <f t="shared" si="173"/>
        <v>8.0849999999999955</v>
      </c>
      <c r="S1759"/>
    </row>
    <row r="1760" spans="1:19" x14ac:dyDescent="0.25">
      <c r="A1760" t="s">
        <v>4589</v>
      </c>
      <c r="B1760" s="3" t="s">
        <v>3570</v>
      </c>
      <c r="C1760" t="s">
        <v>3571</v>
      </c>
      <c r="D1760" t="str">
        <f t="shared" si="168"/>
        <v>70% Virgin wool (organic),  30% Silk</v>
      </c>
      <c r="E1760" t="str">
        <f t="shared" si="170"/>
        <v>raspberry/orchid (13:7)  (5504E )</v>
      </c>
      <c r="F1760" s="1" t="s">
        <v>3438</v>
      </c>
      <c r="G1760" s="1" t="s">
        <v>3439</v>
      </c>
      <c r="H1760" s="3">
        <v>116</v>
      </c>
      <c r="I1760" s="2">
        <v>4046304229033</v>
      </c>
      <c r="J1760" s="21">
        <v>13.4</v>
      </c>
      <c r="L1760" s="63">
        <f t="shared" si="169"/>
        <v>32.15</v>
      </c>
      <c r="M1760" t="s">
        <v>1590</v>
      </c>
      <c r="N1760" t="s">
        <v>1591</v>
      </c>
      <c r="P1760" s="16">
        <f t="shared" si="171"/>
        <v>22.504999999999999</v>
      </c>
      <c r="Q1760" s="5">
        <f t="shared" si="172"/>
        <v>0</v>
      </c>
      <c r="R1760" s="21">
        <f t="shared" si="173"/>
        <v>9.1049999999999986</v>
      </c>
      <c r="S1760"/>
    </row>
    <row r="1761" spans="1:19" x14ac:dyDescent="0.25">
      <c r="A1761" t="s">
        <v>4589</v>
      </c>
      <c r="B1761" s="3" t="s">
        <v>3572</v>
      </c>
      <c r="C1761" t="s">
        <v>3573</v>
      </c>
      <c r="D1761" t="str">
        <f t="shared" si="168"/>
        <v>70% Virgin wool (organic),  30% Silk</v>
      </c>
      <c r="E1761" t="str">
        <f t="shared" si="170"/>
        <v>raspberry/orchid (13:7)  (5504E )</v>
      </c>
      <c r="F1761" s="1" t="s">
        <v>3438</v>
      </c>
      <c r="G1761" s="1" t="s">
        <v>3439</v>
      </c>
      <c r="H1761" s="3">
        <v>128</v>
      </c>
      <c r="I1761" s="2">
        <v>4046304229040</v>
      </c>
      <c r="J1761" s="21">
        <v>13.9</v>
      </c>
      <c r="L1761" s="63">
        <f t="shared" si="169"/>
        <v>33.35</v>
      </c>
      <c r="M1761" t="s">
        <v>1590</v>
      </c>
      <c r="N1761" t="s">
        <v>1591</v>
      </c>
      <c r="P1761" s="16">
        <f t="shared" si="171"/>
        <v>23.344999999999999</v>
      </c>
      <c r="Q1761" s="5">
        <f t="shared" si="172"/>
        <v>0</v>
      </c>
      <c r="R1761" s="21">
        <f t="shared" si="173"/>
        <v>9.4449999999999985</v>
      </c>
      <c r="S1761"/>
    </row>
    <row r="1762" spans="1:19" x14ac:dyDescent="0.25">
      <c r="A1762" t="s">
        <v>4589</v>
      </c>
      <c r="B1762" s="3" t="s">
        <v>3574</v>
      </c>
      <c r="C1762" t="s">
        <v>3575</v>
      </c>
      <c r="D1762" t="str">
        <f t="shared" si="168"/>
        <v>70% Virgin wool (organic),  30% Silk</v>
      </c>
      <c r="E1762" t="str">
        <f t="shared" si="170"/>
        <v>raspberry/orchid (13:7)  (5504E )</v>
      </c>
      <c r="F1762" s="1" t="s">
        <v>3438</v>
      </c>
      <c r="G1762" s="1" t="s">
        <v>3439</v>
      </c>
      <c r="H1762" s="3">
        <v>140</v>
      </c>
      <c r="I1762" s="2">
        <v>4046304229057</v>
      </c>
      <c r="J1762" s="21">
        <v>15.9</v>
      </c>
      <c r="L1762" s="63">
        <f t="shared" si="169"/>
        <v>38.15</v>
      </c>
      <c r="M1762" t="s">
        <v>1590</v>
      </c>
      <c r="N1762" t="s">
        <v>1591</v>
      </c>
      <c r="P1762" s="16">
        <f t="shared" si="171"/>
        <v>26.704999999999998</v>
      </c>
      <c r="Q1762" s="5">
        <f t="shared" si="172"/>
        <v>0</v>
      </c>
      <c r="R1762" s="21">
        <f t="shared" si="173"/>
        <v>10.804999999999998</v>
      </c>
      <c r="S1762"/>
    </row>
    <row r="1763" spans="1:19" x14ac:dyDescent="0.25">
      <c r="A1763" t="s">
        <v>4589</v>
      </c>
      <c r="B1763" s="3" t="s">
        <v>3576</v>
      </c>
      <c r="C1763" t="s">
        <v>3577</v>
      </c>
      <c r="D1763" t="str">
        <f t="shared" si="168"/>
        <v>70% Virgin wool (organic),  30% Silk</v>
      </c>
      <c r="E1763" t="str">
        <f t="shared" si="170"/>
        <v>raspberry/orchid (13:7)  (5504E )</v>
      </c>
      <c r="F1763" s="1" t="s">
        <v>3438</v>
      </c>
      <c r="G1763" s="1" t="s">
        <v>3439</v>
      </c>
      <c r="H1763" s="3">
        <v>152</v>
      </c>
      <c r="I1763" s="2">
        <v>4046304229064</v>
      </c>
      <c r="J1763" s="21">
        <v>16.899999999999999</v>
      </c>
      <c r="L1763" s="63">
        <f t="shared" si="169"/>
        <v>40.550000000000004</v>
      </c>
      <c r="M1763" t="s">
        <v>1590</v>
      </c>
      <c r="N1763" t="s">
        <v>1591</v>
      </c>
      <c r="P1763" s="16">
        <f t="shared" si="171"/>
        <v>28.385000000000002</v>
      </c>
      <c r="Q1763" s="5">
        <f t="shared" si="172"/>
        <v>0</v>
      </c>
      <c r="R1763" s="21">
        <f t="shared" si="173"/>
        <v>11.485000000000003</v>
      </c>
      <c r="S1763"/>
    </row>
    <row r="1764" spans="1:19" x14ac:dyDescent="0.25">
      <c r="A1764" t="s">
        <v>4589</v>
      </c>
      <c r="B1764" s="3" t="s">
        <v>3578</v>
      </c>
      <c r="C1764" t="s">
        <v>3579</v>
      </c>
      <c r="D1764" t="str">
        <f t="shared" si="168"/>
        <v>70% Virgin wool (organic),  30% Silk</v>
      </c>
      <c r="E1764" t="str">
        <f t="shared" si="170"/>
        <v>raspberry/orchid (13:7)  (5504E )</v>
      </c>
      <c r="F1764" s="1" t="s">
        <v>3438</v>
      </c>
      <c r="G1764" s="1" t="s">
        <v>3439</v>
      </c>
      <c r="H1764" s="3">
        <v>164</v>
      </c>
      <c r="I1764" s="2">
        <v>4046304229071</v>
      </c>
      <c r="J1764" s="21">
        <v>17.600000000000001</v>
      </c>
      <c r="L1764" s="63">
        <f t="shared" si="169"/>
        <v>42.25</v>
      </c>
      <c r="M1764" t="s">
        <v>1590</v>
      </c>
      <c r="N1764" t="s">
        <v>1591</v>
      </c>
      <c r="P1764" s="16">
        <f t="shared" si="171"/>
        <v>29.574999999999999</v>
      </c>
      <c r="Q1764" s="5">
        <f t="shared" si="172"/>
        <v>0</v>
      </c>
      <c r="R1764" s="21">
        <f t="shared" si="173"/>
        <v>11.974999999999998</v>
      </c>
      <c r="S1764"/>
    </row>
    <row r="1765" spans="1:19" x14ac:dyDescent="0.25">
      <c r="A1765" t="s">
        <v>4589</v>
      </c>
      <c r="B1765" s="3" t="s">
        <v>3580</v>
      </c>
      <c r="C1765" t="s">
        <v>3581</v>
      </c>
      <c r="D1765" t="str">
        <f t="shared" si="168"/>
        <v>70% Virgin wool (organic),  30% Silk</v>
      </c>
      <c r="E1765" t="str">
        <f t="shared" si="170"/>
        <v>raspberry/orchid (13:7)  (5504E )</v>
      </c>
      <c r="F1765" s="1" t="s">
        <v>3438</v>
      </c>
      <c r="G1765" s="1" t="s">
        <v>3439</v>
      </c>
      <c r="H1765" s="3">
        <v>176</v>
      </c>
      <c r="I1765" s="2">
        <v>4046304229088</v>
      </c>
      <c r="J1765" s="21">
        <v>18.3</v>
      </c>
      <c r="L1765" s="63">
        <f t="shared" si="169"/>
        <v>43.9</v>
      </c>
      <c r="M1765" t="s">
        <v>1590</v>
      </c>
      <c r="N1765" t="s">
        <v>1591</v>
      </c>
      <c r="P1765" s="16">
        <f t="shared" si="171"/>
        <v>30.729999999999997</v>
      </c>
      <c r="Q1765" s="5">
        <f t="shared" si="172"/>
        <v>0</v>
      </c>
      <c r="R1765" s="21">
        <f t="shared" si="173"/>
        <v>12.429999999999996</v>
      </c>
      <c r="S1765"/>
    </row>
    <row r="1766" spans="1:19" x14ac:dyDescent="0.25">
      <c r="A1766" t="s">
        <v>4589</v>
      </c>
      <c r="B1766" s="3" t="s">
        <v>3582</v>
      </c>
      <c r="C1766" t="s">
        <v>3583</v>
      </c>
      <c r="D1766" t="str">
        <f t="shared" si="168"/>
        <v>70% Virgin wool (organic),  30% Silk</v>
      </c>
      <c r="E1766" t="str">
        <f t="shared" si="170"/>
        <v>raspberry/orchid (13:7)  (5504E )</v>
      </c>
      <c r="F1766" s="1" t="s">
        <v>3438</v>
      </c>
      <c r="G1766" s="1" t="s">
        <v>3439</v>
      </c>
      <c r="H1766" s="3">
        <v>92</v>
      </c>
      <c r="I1766" s="2">
        <v>4046304229019</v>
      </c>
      <c r="J1766" s="21">
        <v>11.4</v>
      </c>
      <c r="L1766" s="63">
        <f t="shared" si="169"/>
        <v>27.35</v>
      </c>
      <c r="M1766" t="s">
        <v>1590</v>
      </c>
      <c r="N1766" t="s">
        <v>1591</v>
      </c>
      <c r="P1766" s="16">
        <f t="shared" si="171"/>
        <v>19.145</v>
      </c>
      <c r="Q1766" s="5">
        <f t="shared" si="172"/>
        <v>0</v>
      </c>
      <c r="R1766" s="21">
        <f t="shared" si="173"/>
        <v>7.7449999999999992</v>
      </c>
      <c r="S1766"/>
    </row>
    <row r="1767" spans="1:19" x14ac:dyDescent="0.25">
      <c r="A1767" t="s">
        <v>4588</v>
      </c>
      <c r="B1767" s="3" t="s">
        <v>3584</v>
      </c>
      <c r="C1767" t="s">
        <v>3585</v>
      </c>
      <c r="D1767" t="str">
        <f t="shared" si="168"/>
        <v>70% Virgin wool (organic),  30% Silk</v>
      </c>
      <c r="E1767" t="str">
        <f t="shared" si="170"/>
        <v>natural/orchid (8:2)  (0104E )</v>
      </c>
      <c r="F1767" s="1" t="s">
        <v>3350</v>
      </c>
      <c r="G1767" s="1" t="s">
        <v>3351</v>
      </c>
      <c r="H1767" s="3" t="s">
        <v>4512</v>
      </c>
      <c r="I1767" s="2">
        <v>4046304290057</v>
      </c>
      <c r="J1767" s="21">
        <v>15.4</v>
      </c>
      <c r="L1767" s="63">
        <f t="shared" si="169"/>
        <v>36.950000000000003</v>
      </c>
      <c r="M1767" t="s">
        <v>1590</v>
      </c>
      <c r="N1767" t="s">
        <v>1591</v>
      </c>
      <c r="P1767" s="16">
        <f t="shared" si="171"/>
        <v>25.865000000000002</v>
      </c>
      <c r="Q1767" s="5">
        <f t="shared" si="172"/>
        <v>0</v>
      </c>
      <c r="R1767" s="21">
        <f t="shared" si="173"/>
        <v>10.465000000000002</v>
      </c>
      <c r="S1767"/>
    </row>
    <row r="1768" spans="1:19" x14ac:dyDescent="0.25">
      <c r="A1768" t="s">
        <v>4588</v>
      </c>
      <c r="B1768" s="3" t="s">
        <v>3586</v>
      </c>
      <c r="C1768" t="s">
        <v>3587</v>
      </c>
      <c r="D1768" t="str">
        <f t="shared" si="168"/>
        <v>70% Virgin wool (organic),  30% Silk</v>
      </c>
      <c r="E1768" t="str">
        <f t="shared" si="170"/>
        <v>natural/orchid (8:2)  (0104E )</v>
      </c>
      <c r="F1768" s="1" t="s">
        <v>3350</v>
      </c>
      <c r="G1768" s="1" t="s">
        <v>3351</v>
      </c>
      <c r="H1768" s="3" t="s">
        <v>4513</v>
      </c>
      <c r="I1768" s="2">
        <v>4046304290064</v>
      </c>
      <c r="J1768" s="21">
        <v>16.2</v>
      </c>
      <c r="L1768" s="63">
        <f t="shared" si="169"/>
        <v>38.9</v>
      </c>
      <c r="M1768" t="s">
        <v>1590</v>
      </c>
      <c r="N1768" t="s">
        <v>1591</v>
      </c>
      <c r="P1768" s="16">
        <f t="shared" si="171"/>
        <v>27.229999999999997</v>
      </c>
      <c r="Q1768" s="5">
        <f t="shared" si="172"/>
        <v>0</v>
      </c>
      <c r="R1768" s="21">
        <f t="shared" si="173"/>
        <v>11.029999999999998</v>
      </c>
      <c r="S1768"/>
    </row>
    <row r="1769" spans="1:19" x14ac:dyDescent="0.25">
      <c r="A1769" t="s">
        <v>4588</v>
      </c>
      <c r="B1769" s="3" t="s">
        <v>3588</v>
      </c>
      <c r="C1769" t="s">
        <v>3589</v>
      </c>
      <c r="D1769" t="str">
        <f t="shared" si="168"/>
        <v>70% Virgin wool (organic),  30% Silk</v>
      </c>
      <c r="E1769" t="str">
        <f t="shared" si="170"/>
        <v>natural/orchid (8:2)  (0104E )</v>
      </c>
      <c r="F1769" s="1" t="s">
        <v>3350</v>
      </c>
      <c r="G1769" s="1" t="s">
        <v>3351</v>
      </c>
      <c r="H1769" s="3" t="s">
        <v>4514</v>
      </c>
      <c r="I1769" s="2">
        <v>4046304290071</v>
      </c>
      <c r="J1769" s="21">
        <v>17</v>
      </c>
      <c r="L1769" s="63">
        <f t="shared" si="169"/>
        <v>40.799999999999997</v>
      </c>
      <c r="M1769" t="s">
        <v>1590</v>
      </c>
      <c r="N1769" t="s">
        <v>1591</v>
      </c>
      <c r="P1769" s="16">
        <f t="shared" si="171"/>
        <v>28.559999999999995</v>
      </c>
      <c r="Q1769" s="5">
        <f t="shared" si="172"/>
        <v>0</v>
      </c>
      <c r="R1769" s="21">
        <f t="shared" si="173"/>
        <v>11.559999999999995</v>
      </c>
      <c r="S1769"/>
    </row>
    <row r="1770" spans="1:19" x14ac:dyDescent="0.25">
      <c r="A1770" t="s">
        <v>4588</v>
      </c>
      <c r="B1770" s="3" t="s">
        <v>3590</v>
      </c>
      <c r="C1770" t="s">
        <v>3591</v>
      </c>
      <c r="D1770" t="str">
        <f t="shared" si="168"/>
        <v>70% Virgin wool (organic),  30% Silk</v>
      </c>
      <c r="E1770" t="str">
        <f t="shared" si="170"/>
        <v>natural/orchid (8:2)  (0104E )</v>
      </c>
      <c r="F1770" s="1" t="s">
        <v>3350</v>
      </c>
      <c r="G1770" s="1" t="s">
        <v>3351</v>
      </c>
      <c r="H1770" s="3" t="s">
        <v>4515</v>
      </c>
      <c r="I1770" s="2">
        <v>4046304290088</v>
      </c>
      <c r="J1770" s="21">
        <v>17.8</v>
      </c>
      <c r="L1770" s="63">
        <f t="shared" si="169"/>
        <v>42.699999999999996</v>
      </c>
      <c r="M1770" t="s">
        <v>1590</v>
      </c>
      <c r="N1770" t="s">
        <v>1591</v>
      </c>
      <c r="P1770" s="16">
        <f t="shared" si="171"/>
        <v>29.889999999999993</v>
      </c>
      <c r="Q1770" s="5">
        <f t="shared" si="172"/>
        <v>0</v>
      </c>
      <c r="R1770" s="21">
        <f t="shared" si="173"/>
        <v>12.089999999999993</v>
      </c>
      <c r="S1770"/>
    </row>
    <row r="1771" spans="1:19" x14ac:dyDescent="0.25">
      <c r="A1771" t="s">
        <v>4588</v>
      </c>
      <c r="B1771" s="3" t="s">
        <v>3592</v>
      </c>
      <c r="C1771" t="s">
        <v>3593</v>
      </c>
      <c r="D1771" t="str">
        <f t="shared" si="168"/>
        <v>70% Virgin wool (organic),  30% Silk</v>
      </c>
      <c r="E1771" t="str">
        <f t="shared" si="170"/>
        <v>natural/orchid (8:2)  (0104E )</v>
      </c>
      <c r="F1771" s="1" t="s">
        <v>3350</v>
      </c>
      <c r="G1771" s="1" t="s">
        <v>3351</v>
      </c>
      <c r="H1771" s="3" t="s">
        <v>4516</v>
      </c>
      <c r="I1771" s="2">
        <v>4046304290095</v>
      </c>
      <c r="J1771" s="21">
        <v>19.3</v>
      </c>
      <c r="L1771" s="63">
        <f t="shared" si="169"/>
        <v>46.300000000000004</v>
      </c>
      <c r="M1771" t="s">
        <v>1590</v>
      </c>
      <c r="N1771" t="s">
        <v>1591</v>
      </c>
      <c r="P1771" s="16">
        <f t="shared" si="171"/>
        <v>32.410000000000004</v>
      </c>
      <c r="Q1771" s="5">
        <f t="shared" si="172"/>
        <v>0</v>
      </c>
      <c r="R1771" s="21">
        <f t="shared" si="173"/>
        <v>13.110000000000003</v>
      </c>
      <c r="S1771"/>
    </row>
    <row r="1772" spans="1:19" x14ac:dyDescent="0.25">
      <c r="A1772" t="s">
        <v>4588</v>
      </c>
      <c r="B1772" s="3" t="s">
        <v>3594</v>
      </c>
      <c r="C1772" t="s">
        <v>3595</v>
      </c>
      <c r="D1772" t="str">
        <f t="shared" si="168"/>
        <v>70% Virgin wool (organic),  30% Silk</v>
      </c>
      <c r="E1772" t="str">
        <f t="shared" si="170"/>
        <v>natural/navy-blue (8:2)  (0133E )</v>
      </c>
      <c r="F1772" s="1" t="s">
        <v>3358</v>
      </c>
      <c r="G1772" s="1" t="s">
        <v>3359</v>
      </c>
      <c r="H1772" s="3" t="s">
        <v>4512</v>
      </c>
      <c r="I1772" s="2">
        <v>4046304290101</v>
      </c>
      <c r="J1772" s="21">
        <v>15.4</v>
      </c>
      <c r="L1772" s="63">
        <f t="shared" si="169"/>
        <v>36.950000000000003</v>
      </c>
      <c r="M1772" t="s">
        <v>1590</v>
      </c>
      <c r="N1772" t="s">
        <v>1591</v>
      </c>
      <c r="P1772" s="16">
        <f t="shared" si="171"/>
        <v>25.865000000000002</v>
      </c>
      <c r="Q1772" s="5">
        <f t="shared" si="172"/>
        <v>0</v>
      </c>
      <c r="R1772" s="21">
        <f t="shared" si="173"/>
        <v>10.465000000000002</v>
      </c>
      <c r="S1772"/>
    </row>
    <row r="1773" spans="1:19" x14ac:dyDescent="0.25">
      <c r="A1773" t="s">
        <v>4588</v>
      </c>
      <c r="B1773" s="3" t="s">
        <v>3596</v>
      </c>
      <c r="C1773" t="s">
        <v>3597</v>
      </c>
      <c r="D1773" t="str">
        <f t="shared" si="168"/>
        <v>70% Virgin wool (organic),  30% Silk</v>
      </c>
      <c r="E1773" t="str">
        <f t="shared" si="170"/>
        <v>natural/navy-blue (8:2)  (0133E )</v>
      </c>
      <c r="F1773" s="1" t="s">
        <v>3358</v>
      </c>
      <c r="G1773" s="1" t="s">
        <v>3359</v>
      </c>
      <c r="H1773" s="3" t="s">
        <v>4513</v>
      </c>
      <c r="I1773" s="2">
        <v>4046304290118</v>
      </c>
      <c r="J1773" s="21">
        <v>16.2</v>
      </c>
      <c r="L1773" s="63">
        <f t="shared" si="169"/>
        <v>38.9</v>
      </c>
      <c r="M1773" t="s">
        <v>1590</v>
      </c>
      <c r="N1773" t="s">
        <v>1591</v>
      </c>
      <c r="P1773" s="16">
        <f t="shared" si="171"/>
        <v>27.229999999999997</v>
      </c>
      <c r="Q1773" s="5">
        <f t="shared" si="172"/>
        <v>0</v>
      </c>
      <c r="R1773" s="21">
        <f t="shared" si="173"/>
        <v>11.029999999999998</v>
      </c>
      <c r="S1773"/>
    </row>
    <row r="1774" spans="1:19" x14ac:dyDescent="0.25">
      <c r="A1774" t="s">
        <v>4588</v>
      </c>
      <c r="B1774" s="3" t="s">
        <v>3598</v>
      </c>
      <c r="C1774" t="s">
        <v>3599</v>
      </c>
      <c r="D1774" t="str">
        <f t="shared" si="168"/>
        <v>70% Virgin wool (organic),  30% Silk</v>
      </c>
      <c r="E1774" t="str">
        <f t="shared" si="170"/>
        <v>natural/navy-blue (8:2)  (0133E )</v>
      </c>
      <c r="F1774" s="1" t="s">
        <v>3358</v>
      </c>
      <c r="G1774" s="1" t="s">
        <v>3359</v>
      </c>
      <c r="H1774" s="3" t="s">
        <v>4514</v>
      </c>
      <c r="I1774" s="2">
        <v>4046304290125</v>
      </c>
      <c r="J1774" s="21">
        <v>17</v>
      </c>
      <c r="L1774" s="63">
        <f t="shared" si="169"/>
        <v>40.799999999999997</v>
      </c>
      <c r="M1774" t="s">
        <v>1590</v>
      </c>
      <c r="N1774" t="s">
        <v>1591</v>
      </c>
      <c r="P1774" s="16">
        <f t="shared" si="171"/>
        <v>28.559999999999995</v>
      </c>
      <c r="Q1774" s="5">
        <f t="shared" si="172"/>
        <v>0</v>
      </c>
      <c r="R1774" s="21">
        <f t="shared" si="173"/>
        <v>11.559999999999995</v>
      </c>
      <c r="S1774"/>
    </row>
    <row r="1775" spans="1:19" x14ac:dyDescent="0.25">
      <c r="A1775" t="s">
        <v>4588</v>
      </c>
      <c r="B1775" s="3" t="s">
        <v>3600</v>
      </c>
      <c r="C1775" t="s">
        <v>3601</v>
      </c>
      <c r="D1775" t="str">
        <f t="shared" si="168"/>
        <v>70% Virgin wool (organic),  30% Silk</v>
      </c>
      <c r="E1775" t="str">
        <f t="shared" si="170"/>
        <v>natural/navy-blue (8:2)  (0133E )</v>
      </c>
      <c r="F1775" s="1" t="s">
        <v>3358</v>
      </c>
      <c r="G1775" s="1" t="s">
        <v>3359</v>
      </c>
      <c r="H1775" s="3" t="s">
        <v>4515</v>
      </c>
      <c r="I1775" s="2">
        <v>4046304290132</v>
      </c>
      <c r="J1775" s="21">
        <v>17.8</v>
      </c>
      <c r="L1775" s="63">
        <f t="shared" si="169"/>
        <v>42.699999999999996</v>
      </c>
      <c r="M1775" t="s">
        <v>1590</v>
      </c>
      <c r="N1775" t="s">
        <v>1591</v>
      </c>
      <c r="P1775" s="16">
        <f t="shared" si="171"/>
        <v>29.889999999999993</v>
      </c>
      <c r="Q1775" s="5">
        <f t="shared" si="172"/>
        <v>0</v>
      </c>
      <c r="R1775" s="21">
        <f t="shared" si="173"/>
        <v>12.089999999999993</v>
      </c>
      <c r="S1775"/>
    </row>
    <row r="1776" spans="1:19" x14ac:dyDescent="0.25">
      <c r="A1776" t="s">
        <v>4588</v>
      </c>
      <c r="B1776" s="3" t="s">
        <v>3602</v>
      </c>
      <c r="C1776" t="s">
        <v>3603</v>
      </c>
      <c r="D1776" t="str">
        <f t="shared" si="168"/>
        <v>70% Virgin wool (organic),  30% Silk</v>
      </c>
      <c r="E1776" t="str">
        <f t="shared" si="170"/>
        <v>natural/navy-blue (8:2)  (0133E )</v>
      </c>
      <c r="F1776" s="1" t="s">
        <v>3358</v>
      </c>
      <c r="G1776" s="1" t="s">
        <v>3359</v>
      </c>
      <c r="H1776" s="3" t="s">
        <v>4516</v>
      </c>
      <c r="I1776" s="2">
        <v>4046304290149</v>
      </c>
      <c r="J1776" s="21">
        <v>19.3</v>
      </c>
      <c r="L1776" s="63">
        <f t="shared" si="169"/>
        <v>46.300000000000004</v>
      </c>
      <c r="M1776" t="s">
        <v>1590</v>
      </c>
      <c r="N1776" t="s">
        <v>1591</v>
      </c>
      <c r="P1776" s="16">
        <f t="shared" si="171"/>
        <v>32.410000000000004</v>
      </c>
      <c r="Q1776" s="5">
        <f t="shared" si="172"/>
        <v>0</v>
      </c>
      <c r="R1776" s="21">
        <f t="shared" si="173"/>
        <v>13.110000000000003</v>
      </c>
      <c r="S1776"/>
    </row>
    <row r="1777" spans="1:19" x14ac:dyDescent="0.25">
      <c r="A1777" t="s">
        <v>4588</v>
      </c>
      <c r="B1777" s="3" t="s">
        <v>3604</v>
      </c>
      <c r="C1777" t="s">
        <v>3605</v>
      </c>
      <c r="D1777" t="str">
        <f t="shared" ref="D1777:D1820" si="174">M1777&amp;", "&amp;" "&amp;N1777&amp;""</f>
        <v>70% Virgin wool (organic),  30% Silk</v>
      </c>
      <c r="E1777" t="str">
        <f t="shared" si="170"/>
        <v>ice-blue/navy-blue (13:7)  (3533E )</v>
      </c>
      <c r="F1777" s="1" t="s">
        <v>3426</v>
      </c>
      <c r="G1777" s="1" t="s">
        <v>3427</v>
      </c>
      <c r="H1777" s="3" t="s">
        <v>4512</v>
      </c>
      <c r="I1777" s="2">
        <v>4046304229095</v>
      </c>
      <c r="J1777" s="21">
        <v>16.8</v>
      </c>
      <c r="L1777" s="63">
        <f t="shared" si="169"/>
        <v>40.300000000000004</v>
      </c>
      <c r="M1777" t="s">
        <v>1590</v>
      </c>
      <c r="N1777" t="s">
        <v>1591</v>
      </c>
      <c r="P1777" s="16">
        <f t="shared" si="171"/>
        <v>28.21</v>
      </c>
      <c r="Q1777" s="5">
        <f t="shared" si="172"/>
        <v>0</v>
      </c>
      <c r="R1777" s="21">
        <f t="shared" si="173"/>
        <v>11.41</v>
      </c>
      <c r="S1777"/>
    </row>
    <row r="1778" spans="1:19" x14ac:dyDescent="0.25">
      <c r="A1778" t="s">
        <v>4588</v>
      </c>
      <c r="B1778" s="3" t="s">
        <v>3606</v>
      </c>
      <c r="C1778" t="s">
        <v>3607</v>
      </c>
      <c r="D1778" t="str">
        <f t="shared" si="174"/>
        <v>70% Virgin wool (organic),  30% Silk</v>
      </c>
      <c r="E1778" t="str">
        <f t="shared" si="170"/>
        <v>ice-blue/navy-blue (13:7)  (3533E )</v>
      </c>
      <c r="F1778" s="1" t="s">
        <v>3426</v>
      </c>
      <c r="G1778" s="1" t="s">
        <v>3427</v>
      </c>
      <c r="H1778" s="3" t="s">
        <v>4513</v>
      </c>
      <c r="I1778" s="2">
        <v>4046304229101</v>
      </c>
      <c r="J1778" s="21">
        <v>17.5</v>
      </c>
      <c r="L1778" s="63">
        <f t="shared" si="169"/>
        <v>42</v>
      </c>
      <c r="M1778" t="s">
        <v>1590</v>
      </c>
      <c r="N1778" t="s">
        <v>1591</v>
      </c>
      <c r="P1778" s="16">
        <f t="shared" si="171"/>
        <v>29.4</v>
      </c>
      <c r="Q1778" s="5">
        <f t="shared" si="172"/>
        <v>0</v>
      </c>
      <c r="R1778" s="21">
        <f t="shared" si="173"/>
        <v>11.899999999999999</v>
      </c>
      <c r="S1778"/>
    </row>
    <row r="1779" spans="1:19" x14ac:dyDescent="0.25">
      <c r="A1779" t="s">
        <v>4588</v>
      </c>
      <c r="B1779" s="3" t="s">
        <v>3608</v>
      </c>
      <c r="C1779" t="s">
        <v>3609</v>
      </c>
      <c r="D1779" t="str">
        <f t="shared" si="174"/>
        <v>70% Virgin wool (organic),  30% Silk</v>
      </c>
      <c r="E1779" t="str">
        <f t="shared" si="170"/>
        <v>ice-blue/navy-blue (13:7)  (3533E )</v>
      </c>
      <c r="F1779" s="1" t="s">
        <v>3426</v>
      </c>
      <c r="G1779" s="1" t="s">
        <v>3427</v>
      </c>
      <c r="H1779" s="3" t="s">
        <v>4514</v>
      </c>
      <c r="I1779" s="2">
        <v>4046304229118</v>
      </c>
      <c r="J1779" s="21">
        <v>19.8</v>
      </c>
      <c r="L1779" s="63">
        <f t="shared" si="169"/>
        <v>47.5</v>
      </c>
      <c r="M1779" t="s">
        <v>1590</v>
      </c>
      <c r="N1779" t="s">
        <v>1591</v>
      </c>
      <c r="P1779" s="16">
        <f t="shared" si="171"/>
        <v>33.25</v>
      </c>
      <c r="Q1779" s="5">
        <f t="shared" si="172"/>
        <v>0</v>
      </c>
      <c r="R1779" s="21">
        <f t="shared" si="173"/>
        <v>13.45</v>
      </c>
      <c r="S1779"/>
    </row>
    <row r="1780" spans="1:19" x14ac:dyDescent="0.25">
      <c r="A1780" t="s">
        <v>4588</v>
      </c>
      <c r="B1780" s="3" t="s">
        <v>3610</v>
      </c>
      <c r="C1780" t="s">
        <v>3611</v>
      </c>
      <c r="D1780" t="str">
        <f t="shared" si="174"/>
        <v>70% Virgin wool (organic),  30% Silk</v>
      </c>
      <c r="E1780" t="str">
        <f t="shared" si="170"/>
        <v>ice-blue/navy-blue (13:7)  (3533E )</v>
      </c>
      <c r="F1780" s="1" t="s">
        <v>3426</v>
      </c>
      <c r="G1780" s="1" t="s">
        <v>3427</v>
      </c>
      <c r="H1780" s="3" t="s">
        <v>4515</v>
      </c>
      <c r="I1780" s="2">
        <v>4046304229125</v>
      </c>
      <c r="J1780" s="21">
        <v>20.7</v>
      </c>
      <c r="L1780" s="63">
        <f t="shared" si="169"/>
        <v>49.7</v>
      </c>
      <c r="M1780" t="s">
        <v>1590</v>
      </c>
      <c r="N1780" t="s">
        <v>1591</v>
      </c>
      <c r="P1780" s="16">
        <f t="shared" si="171"/>
        <v>34.79</v>
      </c>
      <c r="Q1780" s="5">
        <f t="shared" si="172"/>
        <v>0</v>
      </c>
      <c r="R1780" s="21">
        <f t="shared" si="173"/>
        <v>14.09</v>
      </c>
      <c r="S1780"/>
    </row>
    <row r="1781" spans="1:19" x14ac:dyDescent="0.25">
      <c r="A1781" t="s">
        <v>4588</v>
      </c>
      <c r="B1781" s="3" t="s">
        <v>3612</v>
      </c>
      <c r="C1781" t="s">
        <v>3613</v>
      </c>
      <c r="D1781" t="str">
        <f t="shared" si="174"/>
        <v>70% Virgin wool (organic),  30% Silk</v>
      </c>
      <c r="E1781" t="str">
        <f t="shared" si="170"/>
        <v>ice-blue/navy-blue (13:7)  (3533E )</v>
      </c>
      <c r="F1781" s="1" t="s">
        <v>3426</v>
      </c>
      <c r="G1781" s="1" t="s">
        <v>3427</v>
      </c>
      <c r="H1781" s="3" t="s">
        <v>4516</v>
      </c>
      <c r="I1781" s="2">
        <v>4046304229132</v>
      </c>
      <c r="J1781" s="21">
        <v>21.6</v>
      </c>
      <c r="L1781" s="63">
        <f t="shared" si="169"/>
        <v>51.849999999999994</v>
      </c>
      <c r="M1781" t="s">
        <v>1590</v>
      </c>
      <c r="N1781" t="s">
        <v>1591</v>
      </c>
      <c r="P1781" s="16">
        <f t="shared" si="171"/>
        <v>36.294999999999995</v>
      </c>
      <c r="Q1781" s="5">
        <f t="shared" si="172"/>
        <v>0</v>
      </c>
      <c r="R1781" s="21">
        <f t="shared" si="173"/>
        <v>14.694999999999993</v>
      </c>
      <c r="S1781"/>
    </row>
    <row r="1782" spans="1:19" x14ac:dyDescent="0.25">
      <c r="A1782" t="s">
        <v>4588</v>
      </c>
      <c r="B1782" s="3" t="s">
        <v>3614</v>
      </c>
      <c r="C1782" t="s">
        <v>3615</v>
      </c>
      <c r="D1782" t="str">
        <f t="shared" si="174"/>
        <v>70% Virgin wool (organic),  30% Silk</v>
      </c>
      <c r="E1782" t="str">
        <f t="shared" si="170"/>
        <v>raspberry/orchid (13:7)  (5504E )</v>
      </c>
      <c r="F1782" s="1" t="s">
        <v>3438</v>
      </c>
      <c r="G1782" s="1" t="s">
        <v>3439</v>
      </c>
      <c r="H1782" s="3" t="s">
        <v>4512</v>
      </c>
      <c r="I1782" s="2">
        <v>4046304229156</v>
      </c>
      <c r="J1782" s="21">
        <v>16.8</v>
      </c>
      <c r="L1782" s="63">
        <f t="shared" si="169"/>
        <v>40.300000000000004</v>
      </c>
      <c r="M1782" t="s">
        <v>1590</v>
      </c>
      <c r="N1782" t="s">
        <v>1591</v>
      </c>
      <c r="P1782" s="16">
        <f t="shared" si="171"/>
        <v>28.21</v>
      </c>
      <c r="Q1782" s="5">
        <f t="shared" si="172"/>
        <v>0</v>
      </c>
      <c r="R1782" s="21">
        <f t="shared" si="173"/>
        <v>11.41</v>
      </c>
      <c r="S1782"/>
    </row>
    <row r="1783" spans="1:19" x14ac:dyDescent="0.25">
      <c r="A1783" t="s">
        <v>4588</v>
      </c>
      <c r="B1783" s="3" t="s">
        <v>3616</v>
      </c>
      <c r="C1783" t="s">
        <v>3617</v>
      </c>
      <c r="D1783" t="str">
        <f t="shared" si="174"/>
        <v>70% Virgin wool (organic),  30% Silk</v>
      </c>
      <c r="E1783" t="str">
        <f t="shared" si="170"/>
        <v>raspberry/orchid (13:7)  (5504E )</v>
      </c>
      <c r="F1783" s="1" t="s">
        <v>3438</v>
      </c>
      <c r="G1783" s="1" t="s">
        <v>3439</v>
      </c>
      <c r="H1783" s="3" t="s">
        <v>4513</v>
      </c>
      <c r="I1783" s="2">
        <v>4046304229163</v>
      </c>
      <c r="J1783" s="21">
        <v>17.5</v>
      </c>
      <c r="L1783" s="63">
        <f t="shared" si="169"/>
        <v>42</v>
      </c>
      <c r="M1783" t="s">
        <v>1590</v>
      </c>
      <c r="N1783" t="s">
        <v>1591</v>
      </c>
      <c r="P1783" s="16">
        <f t="shared" si="171"/>
        <v>29.4</v>
      </c>
      <c r="Q1783" s="5">
        <f t="shared" si="172"/>
        <v>0</v>
      </c>
      <c r="R1783" s="21">
        <f t="shared" si="173"/>
        <v>11.899999999999999</v>
      </c>
      <c r="S1783"/>
    </row>
    <row r="1784" spans="1:19" x14ac:dyDescent="0.25">
      <c r="A1784" t="s">
        <v>4588</v>
      </c>
      <c r="B1784" s="3" t="s">
        <v>3618</v>
      </c>
      <c r="C1784" t="s">
        <v>3619</v>
      </c>
      <c r="D1784" t="str">
        <f t="shared" si="174"/>
        <v>70% Virgin wool (organic),  30% Silk</v>
      </c>
      <c r="E1784" t="str">
        <f t="shared" si="170"/>
        <v>raspberry/orchid (13:7)  (5504E )</v>
      </c>
      <c r="F1784" s="1" t="s">
        <v>3438</v>
      </c>
      <c r="G1784" s="1" t="s">
        <v>3439</v>
      </c>
      <c r="H1784" s="3" t="s">
        <v>4514</v>
      </c>
      <c r="I1784" s="2">
        <v>4046304229170</v>
      </c>
      <c r="J1784" s="21">
        <v>19.8</v>
      </c>
      <c r="L1784" s="63">
        <f t="shared" si="169"/>
        <v>47.5</v>
      </c>
      <c r="M1784" t="s">
        <v>1590</v>
      </c>
      <c r="N1784" t="s">
        <v>1591</v>
      </c>
      <c r="P1784" s="16">
        <f t="shared" si="171"/>
        <v>33.25</v>
      </c>
      <c r="Q1784" s="5">
        <f t="shared" si="172"/>
        <v>0</v>
      </c>
      <c r="R1784" s="21">
        <f t="shared" si="173"/>
        <v>13.45</v>
      </c>
      <c r="S1784"/>
    </row>
    <row r="1785" spans="1:19" x14ac:dyDescent="0.25">
      <c r="A1785" t="s">
        <v>4588</v>
      </c>
      <c r="B1785" s="3" t="s">
        <v>3620</v>
      </c>
      <c r="C1785" t="s">
        <v>3621</v>
      </c>
      <c r="D1785" t="str">
        <f t="shared" si="174"/>
        <v>70% Virgin wool (organic),  30% Silk</v>
      </c>
      <c r="E1785" t="str">
        <f t="shared" si="170"/>
        <v>raspberry/orchid (13:7)  (5504E )</v>
      </c>
      <c r="F1785" s="1" t="s">
        <v>3438</v>
      </c>
      <c r="G1785" s="1" t="s">
        <v>3439</v>
      </c>
      <c r="H1785" s="3" t="s">
        <v>4515</v>
      </c>
      <c r="I1785" s="2">
        <v>4046304229187</v>
      </c>
      <c r="J1785" s="21">
        <v>20.7</v>
      </c>
      <c r="L1785" s="63">
        <f t="shared" si="169"/>
        <v>49.7</v>
      </c>
      <c r="M1785" t="s">
        <v>1590</v>
      </c>
      <c r="N1785" t="s">
        <v>1591</v>
      </c>
      <c r="P1785" s="16">
        <f t="shared" si="171"/>
        <v>34.79</v>
      </c>
      <c r="Q1785" s="5">
        <f t="shared" si="172"/>
        <v>0</v>
      </c>
      <c r="R1785" s="21">
        <f t="shared" si="173"/>
        <v>14.09</v>
      </c>
      <c r="S1785"/>
    </row>
    <row r="1786" spans="1:19" x14ac:dyDescent="0.25">
      <c r="A1786" t="s">
        <v>4588</v>
      </c>
      <c r="B1786" s="3" t="s">
        <v>3622</v>
      </c>
      <c r="C1786" t="s">
        <v>3623</v>
      </c>
      <c r="D1786" t="str">
        <f t="shared" si="174"/>
        <v>70% Virgin wool (organic),  30% Silk</v>
      </c>
      <c r="E1786" t="str">
        <f t="shared" si="170"/>
        <v>raspberry/orchid (13:7)  (5504E )</v>
      </c>
      <c r="F1786" s="1" t="s">
        <v>3438</v>
      </c>
      <c r="G1786" s="1" t="s">
        <v>3439</v>
      </c>
      <c r="H1786" s="3" t="s">
        <v>4516</v>
      </c>
      <c r="I1786" s="2">
        <v>4046304229194</v>
      </c>
      <c r="J1786" s="21">
        <v>21.6</v>
      </c>
      <c r="L1786" s="63">
        <f t="shared" si="169"/>
        <v>51.849999999999994</v>
      </c>
      <c r="M1786" t="s">
        <v>1590</v>
      </c>
      <c r="N1786" t="s">
        <v>1591</v>
      </c>
      <c r="P1786" s="16">
        <f t="shared" si="171"/>
        <v>36.294999999999995</v>
      </c>
      <c r="Q1786" s="5">
        <f t="shared" si="172"/>
        <v>0</v>
      </c>
      <c r="R1786" s="21">
        <f t="shared" si="173"/>
        <v>14.694999999999993</v>
      </c>
      <c r="S1786"/>
    </row>
    <row r="1787" spans="1:19" x14ac:dyDescent="0.25">
      <c r="A1787" t="s">
        <v>4588</v>
      </c>
      <c r="B1787" s="3" t="s">
        <v>3624</v>
      </c>
      <c r="C1787" t="s">
        <v>3625</v>
      </c>
      <c r="D1787" t="str">
        <f t="shared" si="174"/>
        <v>70% Virgin wool (organic),  30% Silk</v>
      </c>
      <c r="E1787" t="str">
        <f t="shared" si="170"/>
        <v>olive/natural (9:9)  (4301E )</v>
      </c>
      <c r="F1787" s="1" t="s">
        <v>3330</v>
      </c>
      <c r="G1787" s="1" t="s">
        <v>3331</v>
      </c>
      <c r="H1787" s="3" t="s">
        <v>4512</v>
      </c>
      <c r="I1787" s="2">
        <v>4046304270844</v>
      </c>
      <c r="J1787" s="21">
        <v>21.6</v>
      </c>
      <c r="L1787" s="63">
        <f t="shared" si="169"/>
        <v>51.849999999999994</v>
      </c>
      <c r="M1787" t="s">
        <v>1590</v>
      </c>
      <c r="N1787" t="s">
        <v>1591</v>
      </c>
      <c r="P1787" s="16">
        <f t="shared" si="171"/>
        <v>36.294999999999995</v>
      </c>
      <c r="Q1787" s="5">
        <f t="shared" si="172"/>
        <v>0</v>
      </c>
      <c r="R1787" s="21">
        <f t="shared" si="173"/>
        <v>14.694999999999993</v>
      </c>
      <c r="S1787"/>
    </row>
    <row r="1788" spans="1:19" x14ac:dyDescent="0.25">
      <c r="A1788" t="s">
        <v>4588</v>
      </c>
      <c r="B1788" s="3" t="s">
        <v>3626</v>
      </c>
      <c r="C1788" t="s">
        <v>3627</v>
      </c>
      <c r="D1788" t="str">
        <f t="shared" si="174"/>
        <v>70% Virgin wool (organic),  30% Silk</v>
      </c>
      <c r="E1788" t="str">
        <f t="shared" si="170"/>
        <v>olive/natural (9:9)  (4301E )</v>
      </c>
      <c r="F1788" s="1" t="s">
        <v>3330</v>
      </c>
      <c r="G1788" s="1" t="s">
        <v>3331</v>
      </c>
      <c r="H1788" s="3" t="s">
        <v>4513</v>
      </c>
      <c r="I1788" s="2">
        <v>4046304270851</v>
      </c>
      <c r="J1788" s="21">
        <v>23.2</v>
      </c>
      <c r="L1788" s="63">
        <f t="shared" si="169"/>
        <v>55.7</v>
      </c>
      <c r="M1788" t="s">
        <v>1590</v>
      </c>
      <c r="N1788" t="s">
        <v>1591</v>
      </c>
      <c r="P1788" s="16">
        <f t="shared" si="171"/>
        <v>38.99</v>
      </c>
      <c r="Q1788" s="5">
        <f t="shared" si="172"/>
        <v>0</v>
      </c>
      <c r="R1788" s="21">
        <f t="shared" si="173"/>
        <v>15.790000000000003</v>
      </c>
      <c r="S1788"/>
    </row>
    <row r="1789" spans="1:19" x14ac:dyDescent="0.25">
      <c r="A1789" t="s">
        <v>4588</v>
      </c>
      <c r="B1789" s="3" t="s">
        <v>3628</v>
      </c>
      <c r="C1789" t="s">
        <v>3629</v>
      </c>
      <c r="D1789" t="str">
        <f t="shared" si="174"/>
        <v>70% Virgin wool (organic),  30% Silk</v>
      </c>
      <c r="E1789" t="str">
        <f t="shared" si="170"/>
        <v>olive/natural (9:9)  (4301E )</v>
      </c>
      <c r="F1789" s="1" t="s">
        <v>3330</v>
      </c>
      <c r="G1789" s="1" t="s">
        <v>3331</v>
      </c>
      <c r="H1789" s="3" t="s">
        <v>4514</v>
      </c>
      <c r="I1789" s="2">
        <v>4046304270868</v>
      </c>
      <c r="J1789" s="21">
        <v>24.15</v>
      </c>
      <c r="L1789" s="63">
        <f t="shared" si="169"/>
        <v>57.95</v>
      </c>
      <c r="M1789" t="s">
        <v>1590</v>
      </c>
      <c r="N1789" t="s">
        <v>1591</v>
      </c>
      <c r="P1789" s="16">
        <f t="shared" si="171"/>
        <v>40.564999999999998</v>
      </c>
      <c r="Q1789" s="5">
        <f t="shared" si="172"/>
        <v>0</v>
      </c>
      <c r="R1789" s="21">
        <f t="shared" si="173"/>
        <v>16.414999999999999</v>
      </c>
      <c r="S1789"/>
    </row>
    <row r="1790" spans="1:19" x14ac:dyDescent="0.25">
      <c r="A1790" t="s">
        <v>4588</v>
      </c>
      <c r="B1790" s="3" t="s">
        <v>3630</v>
      </c>
      <c r="C1790" t="s">
        <v>3631</v>
      </c>
      <c r="D1790" t="str">
        <f t="shared" si="174"/>
        <v>70% Virgin wool (organic),  30% Silk</v>
      </c>
      <c r="E1790" t="str">
        <f t="shared" si="170"/>
        <v>olive/natural (9:9)  (4301E )</v>
      </c>
      <c r="F1790" s="1" t="s">
        <v>3330</v>
      </c>
      <c r="G1790" s="1" t="s">
        <v>3331</v>
      </c>
      <c r="H1790" s="3" t="s">
        <v>4515</v>
      </c>
      <c r="I1790" s="2">
        <v>4046304270875</v>
      </c>
      <c r="J1790" s="21">
        <v>25.1</v>
      </c>
      <c r="L1790" s="63">
        <f t="shared" si="169"/>
        <v>60.25</v>
      </c>
      <c r="M1790" t="s">
        <v>1590</v>
      </c>
      <c r="N1790" t="s">
        <v>1591</v>
      </c>
      <c r="P1790" s="16">
        <f t="shared" si="171"/>
        <v>42.174999999999997</v>
      </c>
      <c r="Q1790" s="5">
        <f t="shared" si="172"/>
        <v>0</v>
      </c>
      <c r="R1790" s="21">
        <f t="shared" si="173"/>
        <v>17.074999999999996</v>
      </c>
      <c r="S1790"/>
    </row>
    <row r="1791" spans="1:19" x14ac:dyDescent="0.25">
      <c r="A1791" t="s">
        <v>4588</v>
      </c>
      <c r="B1791" s="3" t="s">
        <v>3632</v>
      </c>
      <c r="C1791" t="s">
        <v>3633</v>
      </c>
      <c r="D1791" t="str">
        <f t="shared" si="174"/>
        <v>70% Virgin wool (organic),  30% Silk</v>
      </c>
      <c r="E1791" t="str">
        <f t="shared" si="170"/>
        <v>copper/natural (9:9)  (5201E )</v>
      </c>
      <c r="F1791" s="1" t="s">
        <v>3340</v>
      </c>
      <c r="G1791" s="1" t="s">
        <v>3341</v>
      </c>
      <c r="H1791" s="3" t="s">
        <v>4512</v>
      </c>
      <c r="I1791" s="2">
        <v>4046304270882</v>
      </c>
      <c r="J1791" s="21">
        <v>21.6</v>
      </c>
      <c r="L1791" s="63">
        <f t="shared" si="169"/>
        <v>51.849999999999994</v>
      </c>
      <c r="M1791" t="s">
        <v>1590</v>
      </c>
      <c r="N1791" t="s">
        <v>1591</v>
      </c>
      <c r="P1791" s="16">
        <f t="shared" si="171"/>
        <v>36.294999999999995</v>
      </c>
      <c r="Q1791" s="5">
        <f t="shared" si="172"/>
        <v>0</v>
      </c>
      <c r="R1791" s="21">
        <f t="shared" si="173"/>
        <v>14.694999999999993</v>
      </c>
      <c r="S1791"/>
    </row>
    <row r="1792" spans="1:19" x14ac:dyDescent="0.25">
      <c r="A1792" t="s">
        <v>4588</v>
      </c>
      <c r="B1792" s="3" t="s">
        <v>3634</v>
      </c>
      <c r="C1792" t="s">
        <v>3635</v>
      </c>
      <c r="D1792" t="str">
        <f t="shared" si="174"/>
        <v>70% Virgin wool (organic),  30% Silk</v>
      </c>
      <c r="E1792" t="str">
        <f t="shared" si="170"/>
        <v>copper/natural (9:9)  (5201E )</v>
      </c>
      <c r="F1792" s="1" t="s">
        <v>3340</v>
      </c>
      <c r="G1792" s="1" t="s">
        <v>3341</v>
      </c>
      <c r="H1792" s="3" t="s">
        <v>4513</v>
      </c>
      <c r="I1792" s="2">
        <v>4046304270899</v>
      </c>
      <c r="J1792" s="21">
        <v>23.2</v>
      </c>
      <c r="L1792" s="63">
        <f t="shared" si="169"/>
        <v>55.7</v>
      </c>
      <c r="M1792" t="s">
        <v>1590</v>
      </c>
      <c r="N1792" t="s">
        <v>1591</v>
      </c>
      <c r="P1792" s="16">
        <f t="shared" si="171"/>
        <v>38.99</v>
      </c>
      <c r="Q1792" s="5">
        <f t="shared" si="172"/>
        <v>0</v>
      </c>
      <c r="R1792" s="21">
        <f t="shared" si="173"/>
        <v>15.790000000000003</v>
      </c>
      <c r="S1792"/>
    </row>
    <row r="1793" spans="1:19" x14ac:dyDescent="0.25">
      <c r="A1793" t="s">
        <v>4588</v>
      </c>
      <c r="B1793" s="3" t="s">
        <v>3636</v>
      </c>
      <c r="C1793" t="s">
        <v>3637</v>
      </c>
      <c r="D1793" t="str">
        <f t="shared" si="174"/>
        <v>70% Virgin wool (organic),  30% Silk</v>
      </c>
      <c r="E1793" t="str">
        <f t="shared" si="170"/>
        <v>copper/natural (9:9)  (5201E )</v>
      </c>
      <c r="F1793" s="1" t="s">
        <v>3340</v>
      </c>
      <c r="G1793" s="1" t="s">
        <v>3341</v>
      </c>
      <c r="H1793" s="3" t="s">
        <v>4514</v>
      </c>
      <c r="I1793" s="2">
        <v>4046304270905</v>
      </c>
      <c r="J1793" s="21">
        <v>24.15</v>
      </c>
      <c r="L1793" s="63">
        <f t="shared" si="169"/>
        <v>57.95</v>
      </c>
      <c r="M1793" t="s">
        <v>1590</v>
      </c>
      <c r="N1793" t="s">
        <v>1591</v>
      </c>
      <c r="P1793" s="16">
        <f t="shared" si="171"/>
        <v>40.564999999999998</v>
      </c>
      <c r="Q1793" s="5">
        <f t="shared" si="172"/>
        <v>0</v>
      </c>
      <c r="R1793" s="21">
        <f t="shared" si="173"/>
        <v>16.414999999999999</v>
      </c>
      <c r="S1793"/>
    </row>
    <row r="1794" spans="1:19" x14ac:dyDescent="0.25">
      <c r="A1794" t="s">
        <v>4588</v>
      </c>
      <c r="B1794" s="3" t="s">
        <v>3638</v>
      </c>
      <c r="C1794" t="s">
        <v>3639</v>
      </c>
      <c r="D1794" t="str">
        <f t="shared" si="174"/>
        <v>70% Virgin wool (organic),  30% Silk</v>
      </c>
      <c r="E1794" t="str">
        <f t="shared" si="170"/>
        <v>copper/natural (9:9)  (5201E )</v>
      </c>
      <c r="F1794" s="1" t="s">
        <v>3340</v>
      </c>
      <c r="G1794" s="1" t="s">
        <v>3341</v>
      </c>
      <c r="H1794" s="3" t="s">
        <v>4515</v>
      </c>
      <c r="I1794" s="2">
        <v>4046304270912</v>
      </c>
      <c r="J1794" s="21">
        <v>25.1</v>
      </c>
      <c r="L1794" s="63">
        <f t="shared" si="169"/>
        <v>60.25</v>
      </c>
      <c r="M1794" t="s">
        <v>1590</v>
      </c>
      <c r="N1794" t="s">
        <v>1591</v>
      </c>
      <c r="P1794" s="16">
        <f t="shared" si="171"/>
        <v>42.174999999999997</v>
      </c>
      <c r="Q1794" s="5">
        <f t="shared" si="172"/>
        <v>0</v>
      </c>
      <c r="R1794" s="21">
        <f t="shared" si="173"/>
        <v>17.074999999999996</v>
      </c>
      <c r="S1794"/>
    </row>
    <row r="1795" spans="1:19" x14ac:dyDescent="0.25">
      <c r="A1795" t="s">
        <v>4588</v>
      </c>
      <c r="B1795" s="3" t="s">
        <v>3640</v>
      </c>
      <c r="C1795" t="s">
        <v>3641</v>
      </c>
      <c r="D1795" t="str">
        <f t="shared" si="174"/>
        <v>70% Virgin wool (organic),  30% Silk</v>
      </c>
      <c r="E1795" t="str">
        <f t="shared" si="170"/>
        <v>natural/orchid (8:2)  (0104E )</v>
      </c>
      <c r="F1795" s="1" t="s">
        <v>3350</v>
      </c>
      <c r="G1795" s="1" t="s">
        <v>3351</v>
      </c>
      <c r="H1795" s="3" t="s">
        <v>4512</v>
      </c>
      <c r="I1795" s="2">
        <v>4046304290156</v>
      </c>
      <c r="J1795" s="21">
        <v>21.6</v>
      </c>
      <c r="L1795" s="63">
        <f t="shared" si="169"/>
        <v>51.849999999999994</v>
      </c>
      <c r="M1795" t="s">
        <v>1590</v>
      </c>
      <c r="N1795" t="s">
        <v>1591</v>
      </c>
      <c r="P1795" s="16">
        <f t="shared" si="171"/>
        <v>36.294999999999995</v>
      </c>
      <c r="Q1795" s="5">
        <f t="shared" si="172"/>
        <v>0</v>
      </c>
      <c r="R1795" s="21">
        <f t="shared" si="173"/>
        <v>14.694999999999993</v>
      </c>
      <c r="S1795"/>
    </row>
    <row r="1796" spans="1:19" x14ac:dyDescent="0.25">
      <c r="A1796" t="s">
        <v>4588</v>
      </c>
      <c r="B1796" s="3" t="s">
        <v>3642</v>
      </c>
      <c r="C1796" t="s">
        <v>3643</v>
      </c>
      <c r="D1796" t="str">
        <f t="shared" si="174"/>
        <v>70% Virgin wool (organic),  30% Silk</v>
      </c>
      <c r="E1796" t="str">
        <f t="shared" si="170"/>
        <v>natural/orchid (8:2)  (0104E )</v>
      </c>
      <c r="F1796" s="1" t="s">
        <v>3350</v>
      </c>
      <c r="G1796" s="1" t="s">
        <v>3351</v>
      </c>
      <c r="H1796" s="3" t="s">
        <v>4513</v>
      </c>
      <c r="I1796" s="2">
        <v>4046304290163</v>
      </c>
      <c r="J1796" s="21">
        <v>24.2</v>
      </c>
      <c r="L1796" s="63">
        <f t="shared" si="169"/>
        <v>58.099999999999994</v>
      </c>
      <c r="M1796" t="s">
        <v>1590</v>
      </c>
      <c r="N1796" t="s">
        <v>1591</v>
      </c>
      <c r="P1796" s="16">
        <f t="shared" si="171"/>
        <v>40.669999999999995</v>
      </c>
      <c r="Q1796" s="5">
        <f t="shared" si="172"/>
        <v>0</v>
      </c>
      <c r="R1796" s="21">
        <f t="shared" si="173"/>
        <v>16.469999999999995</v>
      </c>
      <c r="S1796"/>
    </row>
    <row r="1797" spans="1:19" x14ac:dyDescent="0.25">
      <c r="A1797" t="s">
        <v>4588</v>
      </c>
      <c r="B1797" s="3" t="s">
        <v>3644</v>
      </c>
      <c r="C1797" t="s">
        <v>3645</v>
      </c>
      <c r="D1797" t="str">
        <f t="shared" si="174"/>
        <v>70% Virgin wool (organic),  30% Silk</v>
      </c>
      <c r="E1797" t="str">
        <f t="shared" si="170"/>
        <v>natural/orchid (8:2)  (0104E )</v>
      </c>
      <c r="F1797" s="1" t="s">
        <v>3350</v>
      </c>
      <c r="G1797" s="1" t="s">
        <v>3351</v>
      </c>
      <c r="H1797" s="3" t="s">
        <v>4514</v>
      </c>
      <c r="I1797" s="2">
        <v>4046304290170</v>
      </c>
      <c r="J1797" s="21">
        <v>27.3</v>
      </c>
      <c r="L1797" s="63">
        <f t="shared" ref="L1797:L1860" si="175">ROUND((J1797*2.4)/50,3)*50</f>
        <v>65.5</v>
      </c>
      <c r="M1797" t="s">
        <v>1590</v>
      </c>
      <c r="N1797" t="s">
        <v>1591</v>
      </c>
      <c r="P1797" s="16">
        <f t="shared" si="171"/>
        <v>45.849999999999994</v>
      </c>
      <c r="Q1797" s="5">
        <f t="shared" si="172"/>
        <v>0</v>
      </c>
      <c r="R1797" s="21">
        <f t="shared" si="173"/>
        <v>18.549999999999994</v>
      </c>
      <c r="S1797"/>
    </row>
    <row r="1798" spans="1:19" x14ac:dyDescent="0.25">
      <c r="A1798" t="s">
        <v>4588</v>
      </c>
      <c r="B1798" s="3" t="s">
        <v>3646</v>
      </c>
      <c r="C1798" t="s">
        <v>3647</v>
      </c>
      <c r="D1798" t="str">
        <f t="shared" si="174"/>
        <v>70% Virgin wool (organic),  30% Silk</v>
      </c>
      <c r="E1798" t="str">
        <f t="shared" ref="E1798:E1861" si="176">G1798&amp;" "&amp;" (" &amp;F1798&amp;" )"</f>
        <v>natural/orchid (8:2)  (0104E )</v>
      </c>
      <c r="F1798" s="1" t="s">
        <v>3350</v>
      </c>
      <c r="G1798" s="1" t="s">
        <v>3351</v>
      </c>
      <c r="H1798" s="3" t="s">
        <v>4515</v>
      </c>
      <c r="I1798" s="2">
        <v>4046304290187</v>
      </c>
      <c r="J1798" s="21">
        <v>29.9</v>
      </c>
      <c r="L1798" s="63">
        <f t="shared" si="175"/>
        <v>71.75</v>
      </c>
      <c r="M1798" t="s">
        <v>1590</v>
      </c>
      <c r="N1798" t="s">
        <v>1591</v>
      </c>
      <c r="P1798" s="16">
        <f t="shared" ref="P1798:P1861" si="177">L1798*(1-$P$4)</f>
        <v>50.224999999999994</v>
      </c>
      <c r="Q1798" s="5">
        <f t="shared" ref="Q1798:Q1861" si="178">K1798*P1798</f>
        <v>0</v>
      </c>
      <c r="R1798" s="21">
        <f t="shared" ref="R1798:R1861" si="179">P1798-J1798</f>
        <v>20.324999999999996</v>
      </c>
      <c r="S1798"/>
    </row>
    <row r="1799" spans="1:19" x14ac:dyDescent="0.25">
      <c r="A1799" t="s">
        <v>4588</v>
      </c>
      <c r="B1799" s="3" t="s">
        <v>3648</v>
      </c>
      <c r="C1799" t="s">
        <v>3649</v>
      </c>
      <c r="D1799" t="str">
        <f t="shared" si="174"/>
        <v>70% Virgin wool (organic),  30% Silk</v>
      </c>
      <c r="E1799" t="str">
        <f t="shared" si="176"/>
        <v>natural/navy-blue (8:2)  (0133E )</v>
      </c>
      <c r="F1799" s="1" t="s">
        <v>3358</v>
      </c>
      <c r="G1799" s="1" t="s">
        <v>3359</v>
      </c>
      <c r="H1799" s="3" t="s">
        <v>4512</v>
      </c>
      <c r="I1799" s="2">
        <v>4046304290194</v>
      </c>
      <c r="J1799" s="21">
        <v>21.6</v>
      </c>
      <c r="L1799" s="63">
        <f t="shared" si="175"/>
        <v>51.849999999999994</v>
      </c>
      <c r="M1799" t="s">
        <v>1590</v>
      </c>
      <c r="N1799" t="s">
        <v>1591</v>
      </c>
      <c r="P1799" s="16">
        <f t="shared" si="177"/>
        <v>36.294999999999995</v>
      </c>
      <c r="Q1799" s="5">
        <f t="shared" si="178"/>
        <v>0</v>
      </c>
      <c r="R1799" s="21">
        <f t="shared" si="179"/>
        <v>14.694999999999993</v>
      </c>
      <c r="S1799"/>
    </row>
    <row r="1800" spans="1:19" x14ac:dyDescent="0.25">
      <c r="A1800" t="s">
        <v>4588</v>
      </c>
      <c r="B1800" s="3" t="s">
        <v>3650</v>
      </c>
      <c r="C1800" t="s">
        <v>3651</v>
      </c>
      <c r="D1800" t="str">
        <f t="shared" si="174"/>
        <v>70% Virgin wool (organic),  30% Silk</v>
      </c>
      <c r="E1800" t="str">
        <f t="shared" si="176"/>
        <v>natural/navy-blue (8:2)  (0133E )</v>
      </c>
      <c r="F1800" s="1" t="s">
        <v>3358</v>
      </c>
      <c r="G1800" s="1" t="s">
        <v>3359</v>
      </c>
      <c r="H1800" s="3" t="s">
        <v>4513</v>
      </c>
      <c r="I1800" s="2">
        <v>4046304290200</v>
      </c>
      <c r="J1800" s="21">
        <v>24.2</v>
      </c>
      <c r="L1800" s="63">
        <f t="shared" si="175"/>
        <v>58.099999999999994</v>
      </c>
      <c r="M1800" t="s">
        <v>1590</v>
      </c>
      <c r="N1800" t="s">
        <v>1591</v>
      </c>
      <c r="P1800" s="16">
        <f t="shared" si="177"/>
        <v>40.669999999999995</v>
      </c>
      <c r="Q1800" s="5">
        <f t="shared" si="178"/>
        <v>0</v>
      </c>
      <c r="R1800" s="21">
        <f t="shared" si="179"/>
        <v>16.469999999999995</v>
      </c>
      <c r="S1800"/>
    </row>
    <row r="1801" spans="1:19" x14ac:dyDescent="0.25">
      <c r="A1801" t="s">
        <v>4588</v>
      </c>
      <c r="B1801" s="3" t="s">
        <v>3652</v>
      </c>
      <c r="C1801" t="s">
        <v>3653</v>
      </c>
      <c r="D1801" t="str">
        <f t="shared" si="174"/>
        <v>70% Virgin wool (organic),  30% Silk</v>
      </c>
      <c r="E1801" t="str">
        <f t="shared" si="176"/>
        <v>natural/navy-blue (8:2)  (0133E )</v>
      </c>
      <c r="F1801" s="1" t="s">
        <v>3358</v>
      </c>
      <c r="G1801" s="1" t="s">
        <v>3359</v>
      </c>
      <c r="H1801" s="3" t="s">
        <v>4514</v>
      </c>
      <c r="I1801" s="2">
        <v>4046304290217</v>
      </c>
      <c r="J1801" s="21">
        <v>27.3</v>
      </c>
      <c r="L1801" s="63">
        <f t="shared" si="175"/>
        <v>65.5</v>
      </c>
      <c r="M1801" t="s">
        <v>1590</v>
      </c>
      <c r="N1801" t="s">
        <v>1591</v>
      </c>
      <c r="P1801" s="16">
        <f t="shared" si="177"/>
        <v>45.849999999999994</v>
      </c>
      <c r="Q1801" s="5">
        <f t="shared" si="178"/>
        <v>0</v>
      </c>
      <c r="R1801" s="21">
        <f t="shared" si="179"/>
        <v>18.549999999999994</v>
      </c>
      <c r="S1801"/>
    </row>
    <row r="1802" spans="1:19" x14ac:dyDescent="0.25">
      <c r="A1802" t="s">
        <v>4588</v>
      </c>
      <c r="B1802" s="3" t="s">
        <v>3654</v>
      </c>
      <c r="C1802" t="s">
        <v>3655</v>
      </c>
      <c r="D1802" t="str">
        <f t="shared" si="174"/>
        <v>70% Virgin wool (organic),  30% Silk</v>
      </c>
      <c r="E1802" t="str">
        <f t="shared" si="176"/>
        <v>natural/navy-blue (8:2)  (0133E )</v>
      </c>
      <c r="F1802" s="1" t="s">
        <v>3358</v>
      </c>
      <c r="G1802" s="1" t="s">
        <v>3359</v>
      </c>
      <c r="H1802" s="3" t="s">
        <v>4515</v>
      </c>
      <c r="I1802" s="2">
        <v>4046304290224</v>
      </c>
      <c r="J1802" s="21">
        <v>29.9</v>
      </c>
      <c r="L1802" s="63">
        <f t="shared" si="175"/>
        <v>71.75</v>
      </c>
      <c r="M1802" t="s">
        <v>1590</v>
      </c>
      <c r="N1802" t="s">
        <v>1591</v>
      </c>
      <c r="P1802" s="16">
        <f t="shared" si="177"/>
        <v>50.224999999999994</v>
      </c>
      <c r="Q1802" s="5">
        <f t="shared" si="178"/>
        <v>0</v>
      </c>
      <c r="R1802" s="21">
        <f t="shared" si="179"/>
        <v>20.324999999999996</v>
      </c>
      <c r="S1802"/>
    </row>
    <row r="1803" spans="1:19" x14ac:dyDescent="0.25">
      <c r="A1803" t="s">
        <v>4588</v>
      </c>
      <c r="B1803" s="3" t="s">
        <v>3656</v>
      </c>
      <c r="C1803" t="s">
        <v>3585</v>
      </c>
      <c r="D1803" t="str">
        <f t="shared" si="174"/>
        <v>70% Virgin wool (organic),  30% Silk</v>
      </c>
      <c r="E1803" t="str">
        <f t="shared" si="176"/>
        <v>natural/orchid (8:2)  (0104E )</v>
      </c>
      <c r="F1803" s="1" t="s">
        <v>3350</v>
      </c>
      <c r="G1803" s="1" t="s">
        <v>3351</v>
      </c>
      <c r="H1803" s="3" t="s">
        <v>4512</v>
      </c>
      <c r="I1803" s="2">
        <v>4046304290231</v>
      </c>
      <c r="J1803" s="21">
        <v>16.25</v>
      </c>
      <c r="L1803" s="63">
        <f t="shared" si="175"/>
        <v>39</v>
      </c>
      <c r="M1803" t="s">
        <v>1590</v>
      </c>
      <c r="N1803" t="s">
        <v>1591</v>
      </c>
      <c r="P1803" s="16">
        <f t="shared" si="177"/>
        <v>27.299999999999997</v>
      </c>
      <c r="Q1803" s="5">
        <f t="shared" si="178"/>
        <v>0</v>
      </c>
      <c r="R1803" s="21">
        <f t="shared" si="179"/>
        <v>11.049999999999997</v>
      </c>
      <c r="S1803"/>
    </row>
    <row r="1804" spans="1:19" x14ac:dyDescent="0.25">
      <c r="A1804" t="s">
        <v>4588</v>
      </c>
      <c r="B1804" s="3" t="s">
        <v>3657</v>
      </c>
      <c r="C1804" t="s">
        <v>3587</v>
      </c>
      <c r="D1804" t="str">
        <f t="shared" si="174"/>
        <v>70% Virgin wool (organic),  30% Silk</v>
      </c>
      <c r="E1804" t="str">
        <f t="shared" si="176"/>
        <v>natural/orchid (8:2)  (0104E )</v>
      </c>
      <c r="F1804" s="1" t="s">
        <v>3350</v>
      </c>
      <c r="G1804" s="1" t="s">
        <v>3351</v>
      </c>
      <c r="H1804" s="3" t="s">
        <v>4513</v>
      </c>
      <c r="I1804" s="2">
        <v>4046304290248</v>
      </c>
      <c r="J1804" s="21">
        <v>17.05</v>
      </c>
      <c r="L1804" s="63">
        <f t="shared" si="175"/>
        <v>40.9</v>
      </c>
      <c r="M1804" t="s">
        <v>1590</v>
      </c>
      <c r="N1804" t="s">
        <v>1591</v>
      </c>
      <c r="P1804" s="16">
        <f t="shared" si="177"/>
        <v>28.629999999999995</v>
      </c>
      <c r="Q1804" s="5">
        <f t="shared" si="178"/>
        <v>0</v>
      </c>
      <c r="R1804" s="21">
        <f t="shared" si="179"/>
        <v>11.579999999999995</v>
      </c>
      <c r="S1804"/>
    </row>
    <row r="1805" spans="1:19" x14ac:dyDescent="0.25">
      <c r="A1805" t="s">
        <v>4588</v>
      </c>
      <c r="B1805" s="3" t="s">
        <v>3658</v>
      </c>
      <c r="C1805" t="s">
        <v>3589</v>
      </c>
      <c r="D1805" t="str">
        <f t="shared" si="174"/>
        <v>70% Virgin wool (organic),  30% Silk</v>
      </c>
      <c r="E1805" t="str">
        <f t="shared" si="176"/>
        <v>natural/orchid (8:2)  (0104E )</v>
      </c>
      <c r="F1805" s="1" t="s">
        <v>3350</v>
      </c>
      <c r="G1805" s="1" t="s">
        <v>3351</v>
      </c>
      <c r="H1805" s="3" t="s">
        <v>4514</v>
      </c>
      <c r="I1805" s="2">
        <v>4046304290255</v>
      </c>
      <c r="J1805" s="21">
        <v>17.850000000000001</v>
      </c>
      <c r="L1805" s="63">
        <f t="shared" si="175"/>
        <v>42.85</v>
      </c>
      <c r="M1805" t="s">
        <v>1590</v>
      </c>
      <c r="N1805" t="s">
        <v>1591</v>
      </c>
      <c r="P1805" s="16">
        <f t="shared" si="177"/>
        <v>29.994999999999997</v>
      </c>
      <c r="Q1805" s="5">
        <f t="shared" si="178"/>
        <v>0</v>
      </c>
      <c r="R1805" s="21">
        <f t="shared" si="179"/>
        <v>12.144999999999996</v>
      </c>
      <c r="S1805"/>
    </row>
    <row r="1806" spans="1:19" x14ac:dyDescent="0.25">
      <c r="A1806" t="s">
        <v>4588</v>
      </c>
      <c r="B1806" s="3" t="s">
        <v>3659</v>
      </c>
      <c r="C1806" t="s">
        <v>3595</v>
      </c>
      <c r="D1806" t="str">
        <f t="shared" si="174"/>
        <v>70% Virgin wool (organic),  30% Silk</v>
      </c>
      <c r="E1806" t="str">
        <f t="shared" si="176"/>
        <v>natural/navy-blue (8:2)  (0133E )</v>
      </c>
      <c r="F1806" s="1" t="s">
        <v>3358</v>
      </c>
      <c r="G1806" s="1" t="s">
        <v>3359</v>
      </c>
      <c r="H1806" s="3" t="s">
        <v>4512</v>
      </c>
      <c r="I1806" s="2">
        <v>4046304290262</v>
      </c>
      <c r="J1806" s="21">
        <v>16.25</v>
      </c>
      <c r="L1806" s="63">
        <f t="shared" si="175"/>
        <v>39</v>
      </c>
      <c r="M1806" t="s">
        <v>1590</v>
      </c>
      <c r="N1806" t="s">
        <v>1591</v>
      </c>
      <c r="P1806" s="16">
        <f t="shared" si="177"/>
        <v>27.299999999999997</v>
      </c>
      <c r="Q1806" s="5">
        <f t="shared" si="178"/>
        <v>0</v>
      </c>
      <c r="R1806" s="21">
        <f t="shared" si="179"/>
        <v>11.049999999999997</v>
      </c>
      <c r="S1806"/>
    </row>
    <row r="1807" spans="1:19" x14ac:dyDescent="0.25">
      <c r="A1807" t="s">
        <v>4588</v>
      </c>
      <c r="B1807" s="3" t="s">
        <v>3660</v>
      </c>
      <c r="C1807" t="s">
        <v>3597</v>
      </c>
      <c r="D1807" t="str">
        <f t="shared" si="174"/>
        <v>70% Virgin wool (organic),  30% Silk</v>
      </c>
      <c r="E1807" t="str">
        <f t="shared" si="176"/>
        <v>natural/navy-blue (8:2)  (0133E )</v>
      </c>
      <c r="F1807" s="1" t="s">
        <v>3358</v>
      </c>
      <c r="G1807" s="1" t="s">
        <v>3359</v>
      </c>
      <c r="H1807" s="3" t="s">
        <v>4513</v>
      </c>
      <c r="I1807" s="2">
        <v>4046304290279</v>
      </c>
      <c r="J1807" s="21">
        <v>17.05</v>
      </c>
      <c r="L1807" s="63">
        <f t="shared" si="175"/>
        <v>40.9</v>
      </c>
      <c r="M1807" t="s">
        <v>1590</v>
      </c>
      <c r="N1807" t="s">
        <v>1591</v>
      </c>
      <c r="P1807" s="16">
        <f t="shared" si="177"/>
        <v>28.629999999999995</v>
      </c>
      <c r="Q1807" s="5">
        <f t="shared" si="178"/>
        <v>0</v>
      </c>
      <c r="R1807" s="21">
        <f t="shared" si="179"/>
        <v>11.579999999999995</v>
      </c>
      <c r="S1807"/>
    </row>
    <row r="1808" spans="1:19" x14ac:dyDescent="0.25">
      <c r="A1808" t="s">
        <v>4588</v>
      </c>
      <c r="B1808" s="3" t="s">
        <v>3661</v>
      </c>
      <c r="C1808" t="s">
        <v>3599</v>
      </c>
      <c r="D1808" t="str">
        <f t="shared" si="174"/>
        <v>70% Virgin wool (organic),  30% Silk</v>
      </c>
      <c r="E1808" t="str">
        <f t="shared" si="176"/>
        <v>natural/navy-blue (8:2)  (0133E )</v>
      </c>
      <c r="F1808" s="1" t="s">
        <v>3358</v>
      </c>
      <c r="G1808" s="1" t="s">
        <v>3359</v>
      </c>
      <c r="H1808" s="3" t="s">
        <v>4514</v>
      </c>
      <c r="I1808" s="2">
        <v>4046304290286</v>
      </c>
      <c r="J1808" s="21">
        <v>17.850000000000001</v>
      </c>
      <c r="L1808" s="63">
        <f t="shared" si="175"/>
        <v>42.85</v>
      </c>
      <c r="M1808" t="s">
        <v>1590</v>
      </c>
      <c r="N1808" t="s">
        <v>1591</v>
      </c>
      <c r="P1808" s="16">
        <f t="shared" si="177"/>
        <v>29.994999999999997</v>
      </c>
      <c r="Q1808" s="5">
        <f t="shared" si="178"/>
        <v>0</v>
      </c>
      <c r="R1808" s="21">
        <f t="shared" si="179"/>
        <v>12.144999999999996</v>
      </c>
      <c r="S1808"/>
    </row>
    <row r="1809" spans="1:19" x14ac:dyDescent="0.25">
      <c r="A1809" t="s">
        <v>4588</v>
      </c>
      <c r="B1809" s="3" t="s">
        <v>3662</v>
      </c>
      <c r="C1809" t="s">
        <v>3663</v>
      </c>
      <c r="D1809" t="str">
        <f t="shared" si="174"/>
        <v>70% Virgin wool (organic),  30% Silk</v>
      </c>
      <c r="E1809" t="str">
        <f t="shared" si="176"/>
        <v>saffron/walnut (7:3)  (1875E )</v>
      </c>
      <c r="F1809" s="1" t="s">
        <v>3450</v>
      </c>
      <c r="G1809" s="1" t="s">
        <v>3451</v>
      </c>
      <c r="H1809" s="3" t="s">
        <v>4513</v>
      </c>
      <c r="I1809" s="2">
        <v>4046304229217</v>
      </c>
      <c r="J1809" s="21">
        <v>16.95</v>
      </c>
      <c r="L1809" s="63">
        <f t="shared" si="175"/>
        <v>40.699999999999996</v>
      </c>
      <c r="M1809" t="s">
        <v>1590</v>
      </c>
      <c r="N1809" t="s">
        <v>1591</v>
      </c>
      <c r="P1809" s="16">
        <f t="shared" si="177"/>
        <v>28.489999999999995</v>
      </c>
      <c r="Q1809" s="5">
        <f t="shared" si="178"/>
        <v>0</v>
      </c>
      <c r="R1809" s="21">
        <f t="shared" si="179"/>
        <v>11.539999999999996</v>
      </c>
      <c r="S1809"/>
    </row>
    <row r="1810" spans="1:19" x14ac:dyDescent="0.25">
      <c r="A1810" t="s">
        <v>4588</v>
      </c>
      <c r="B1810" s="3" t="s">
        <v>3664</v>
      </c>
      <c r="C1810" t="s">
        <v>3665</v>
      </c>
      <c r="D1810" t="str">
        <f t="shared" si="174"/>
        <v>70% Virgin wool (organic),  30% Silk</v>
      </c>
      <c r="E1810" t="str">
        <f t="shared" si="176"/>
        <v>saffron/walnut (7:3)  (1875E )</v>
      </c>
      <c r="F1810" s="1" t="s">
        <v>3450</v>
      </c>
      <c r="G1810" s="1" t="s">
        <v>3451</v>
      </c>
      <c r="H1810" s="3" t="s">
        <v>4514</v>
      </c>
      <c r="I1810" s="2">
        <v>4046304229224</v>
      </c>
      <c r="J1810" s="21">
        <v>17.75</v>
      </c>
      <c r="L1810" s="63">
        <f t="shared" si="175"/>
        <v>42.6</v>
      </c>
      <c r="M1810" t="s">
        <v>1590</v>
      </c>
      <c r="N1810" t="s">
        <v>1591</v>
      </c>
      <c r="P1810" s="16">
        <f t="shared" si="177"/>
        <v>29.82</v>
      </c>
      <c r="Q1810" s="5">
        <f t="shared" si="178"/>
        <v>0</v>
      </c>
      <c r="R1810" s="21">
        <f t="shared" si="179"/>
        <v>12.07</v>
      </c>
      <c r="S1810"/>
    </row>
    <row r="1811" spans="1:19" x14ac:dyDescent="0.25">
      <c r="A1811" t="s">
        <v>4588</v>
      </c>
      <c r="B1811" s="3" t="s">
        <v>3666</v>
      </c>
      <c r="C1811" t="s">
        <v>3667</v>
      </c>
      <c r="D1811" t="str">
        <f t="shared" si="174"/>
        <v>70% Virgin wool (organic),  30% Silk</v>
      </c>
      <c r="E1811" t="str">
        <f t="shared" si="176"/>
        <v>saffron/walnut (7:3)  (1875E )</v>
      </c>
      <c r="F1811" s="1" t="s">
        <v>3450</v>
      </c>
      <c r="G1811" s="1" t="s">
        <v>3451</v>
      </c>
      <c r="H1811" s="3" t="s">
        <v>4515</v>
      </c>
      <c r="I1811" s="2">
        <v>4046304229231</v>
      </c>
      <c r="J1811" s="21">
        <v>18.55</v>
      </c>
      <c r="L1811" s="63">
        <f t="shared" si="175"/>
        <v>44.5</v>
      </c>
      <c r="M1811" t="s">
        <v>1590</v>
      </c>
      <c r="N1811" t="s">
        <v>1591</v>
      </c>
      <c r="P1811" s="16">
        <f t="shared" si="177"/>
        <v>31.15</v>
      </c>
      <c r="Q1811" s="5">
        <f t="shared" si="178"/>
        <v>0</v>
      </c>
      <c r="R1811" s="21">
        <f t="shared" si="179"/>
        <v>12.599999999999998</v>
      </c>
      <c r="S1811"/>
    </row>
    <row r="1812" spans="1:19" x14ac:dyDescent="0.25">
      <c r="A1812" t="s">
        <v>4588</v>
      </c>
      <c r="B1812" s="3" t="s">
        <v>3668</v>
      </c>
      <c r="C1812" t="s">
        <v>3669</v>
      </c>
      <c r="D1812" t="str">
        <f t="shared" si="174"/>
        <v>70% Virgin wool (organic),  30% Silk</v>
      </c>
      <c r="E1812" t="str">
        <f t="shared" si="176"/>
        <v>saffron/walnut (7:3)  (1875E )</v>
      </c>
      <c r="F1812" s="1" t="s">
        <v>3450</v>
      </c>
      <c r="G1812" s="1" t="s">
        <v>3451</v>
      </c>
      <c r="H1812" s="3" t="s">
        <v>4516</v>
      </c>
      <c r="I1812" s="2">
        <v>4046304229248</v>
      </c>
      <c r="J1812" s="21">
        <v>20.149999999999999</v>
      </c>
      <c r="L1812" s="63">
        <f t="shared" si="175"/>
        <v>48.35</v>
      </c>
      <c r="M1812" t="s">
        <v>1590</v>
      </c>
      <c r="N1812" t="s">
        <v>1591</v>
      </c>
      <c r="P1812" s="16">
        <f t="shared" si="177"/>
        <v>33.844999999999999</v>
      </c>
      <c r="Q1812" s="5">
        <f t="shared" si="178"/>
        <v>0</v>
      </c>
      <c r="R1812" s="21">
        <f t="shared" si="179"/>
        <v>13.695</v>
      </c>
      <c r="S1812"/>
    </row>
    <row r="1813" spans="1:19" x14ac:dyDescent="0.25">
      <c r="A1813" t="s">
        <v>4588</v>
      </c>
      <c r="B1813" s="3" t="s">
        <v>3670</v>
      </c>
      <c r="C1813" t="s">
        <v>3671</v>
      </c>
      <c r="D1813" t="str">
        <f t="shared" si="174"/>
        <v xml:space="preserve">100% Silk,  </v>
      </c>
      <c r="E1813" t="str">
        <f t="shared" si="176"/>
        <v>natural  (1 )</v>
      </c>
      <c r="F1813" s="1">
        <v>1</v>
      </c>
      <c r="G1813" s="1" t="s">
        <v>6</v>
      </c>
      <c r="H1813" s="3">
        <v>1</v>
      </c>
      <c r="I1813" s="2">
        <v>4046304010488</v>
      </c>
      <c r="J1813" s="21">
        <v>7.4</v>
      </c>
      <c r="L1813" s="63">
        <f t="shared" si="175"/>
        <v>17.75</v>
      </c>
      <c r="M1813" t="s">
        <v>3672</v>
      </c>
      <c r="P1813" s="16">
        <f t="shared" si="177"/>
        <v>12.424999999999999</v>
      </c>
      <c r="Q1813" s="5">
        <f t="shared" si="178"/>
        <v>0</v>
      </c>
      <c r="R1813" s="21">
        <f t="shared" si="179"/>
        <v>5.0249999999999986</v>
      </c>
      <c r="S1813"/>
    </row>
    <row r="1814" spans="1:19" x14ac:dyDescent="0.25">
      <c r="A1814" t="s">
        <v>4588</v>
      </c>
      <c r="B1814" s="3" t="s">
        <v>3673</v>
      </c>
      <c r="C1814" t="s">
        <v>3674</v>
      </c>
      <c r="D1814" t="str">
        <f t="shared" si="174"/>
        <v xml:space="preserve">100% Silk,  </v>
      </c>
      <c r="E1814" t="str">
        <f t="shared" si="176"/>
        <v>natural  (1 )</v>
      </c>
      <c r="F1814" s="1">
        <v>1</v>
      </c>
      <c r="G1814" s="1" t="s">
        <v>6</v>
      </c>
      <c r="H1814" s="3">
        <v>2</v>
      </c>
      <c r="I1814" s="2">
        <v>4046304010495</v>
      </c>
      <c r="J1814" s="21">
        <v>7.4</v>
      </c>
      <c r="L1814" s="63">
        <f t="shared" si="175"/>
        <v>17.75</v>
      </c>
      <c r="M1814" t="s">
        <v>3672</v>
      </c>
      <c r="P1814" s="16">
        <f t="shared" si="177"/>
        <v>12.424999999999999</v>
      </c>
      <c r="Q1814" s="5">
        <f t="shared" si="178"/>
        <v>0</v>
      </c>
      <c r="R1814" s="21">
        <f t="shared" si="179"/>
        <v>5.0249999999999986</v>
      </c>
      <c r="S1814"/>
    </row>
    <row r="1815" spans="1:19" x14ac:dyDescent="0.25">
      <c r="A1815" t="s">
        <v>4585</v>
      </c>
      <c r="B1815" s="3" t="s">
        <v>3675</v>
      </c>
      <c r="C1815" t="s">
        <v>3676</v>
      </c>
      <c r="D1815" t="str">
        <f t="shared" si="174"/>
        <v>72% Silk,  28% Virgin wool (organic)</v>
      </c>
      <c r="E1815" t="str">
        <f t="shared" si="176"/>
        <v>natural  (1 )</v>
      </c>
      <c r="F1815" s="1">
        <v>1</v>
      </c>
      <c r="G1815" s="1" t="s">
        <v>6</v>
      </c>
      <c r="H1815" s="3">
        <v>0</v>
      </c>
      <c r="I1815" s="2">
        <v>4046304145166</v>
      </c>
      <c r="J1815" s="21">
        <v>6.8</v>
      </c>
      <c r="L1815" s="63">
        <f t="shared" si="175"/>
        <v>16.3</v>
      </c>
      <c r="M1815" t="s">
        <v>3677</v>
      </c>
      <c r="N1815" t="s">
        <v>3678</v>
      </c>
      <c r="P1815" s="16">
        <f t="shared" si="177"/>
        <v>11.41</v>
      </c>
      <c r="Q1815" s="5">
        <f t="shared" si="178"/>
        <v>0</v>
      </c>
      <c r="R1815" s="21">
        <f t="shared" si="179"/>
        <v>4.6100000000000003</v>
      </c>
      <c r="S1815"/>
    </row>
    <row r="1816" spans="1:19" x14ac:dyDescent="0.25">
      <c r="A1816" t="s">
        <v>4585</v>
      </c>
      <c r="B1816" s="3" t="s">
        <v>3679</v>
      </c>
      <c r="C1816" t="s">
        <v>3680</v>
      </c>
      <c r="D1816" t="str">
        <f t="shared" si="174"/>
        <v>72% Silk,  28% Virgin wool (organic)</v>
      </c>
      <c r="E1816" t="str">
        <f t="shared" si="176"/>
        <v>natural  (1 )</v>
      </c>
      <c r="F1816" s="1">
        <v>1</v>
      </c>
      <c r="G1816" s="1" t="s">
        <v>6</v>
      </c>
      <c r="H1816" s="3">
        <v>1</v>
      </c>
      <c r="I1816" s="2">
        <v>4046304010518</v>
      </c>
      <c r="J1816" s="21">
        <v>9.1999999999999993</v>
      </c>
      <c r="L1816" s="63">
        <f t="shared" si="175"/>
        <v>22.1</v>
      </c>
      <c r="M1816" t="s">
        <v>3677</v>
      </c>
      <c r="N1816" t="s">
        <v>3678</v>
      </c>
      <c r="P1816" s="16">
        <f t="shared" si="177"/>
        <v>15.47</v>
      </c>
      <c r="Q1816" s="5">
        <f t="shared" si="178"/>
        <v>0</v>
      </c>
      <c r="R1816" s="21">
        <f t="shared" si="179"/>
        <v>6.2700000000000014</v>
      </c>
      <c r="S1816"/>
    </row>
    <row r="1817" spans="1:19" x14ac:dyDescent="0.25">
      <c r="A1817" t="s">
        <v>4585</v>
      </c>
      <c r="B1817" s="3" t="s">
        <v>3681</v>
      </c>
      <c r="C1817" t="s">
        <v>3682</v>
      </c>
      <c r="D1817" t="str">
        <f t="shared" si="174"/>
        <v>55% Silk,  45% Virgin wool (organic)</v>
      </c>
      <c r="E1817" t="str">
        <f t="shared" si="176"/>
        <v>natural  (1 )</v>
      </c>
      <c r="F1817" s="1">
        <v>1</v>
      </c>
      <c r="G1817" s="1" t="s">
        <v>6</v>
      </c>
      <c r="H1817" s="3">
        <v>0</v>
      </c>
      <c r="I1817" s="2">
        <v>4046304145159</v>
      </c>
      <c r="J1817" s="21">
        <v>7.8</v>
      </c>
      <c r="L1817" s="63">
        <f t="shared" si="175"/>
        <v>18.7</v>
      </c>
      <c r="M1817" t="s">
        <v>3683</v>
      </c>
      <c r="N1817" t="s">
        <v>3684</v>
      </c>
      <c r="P1817" s="16">
        <f t="shared" si="177"/>
        <v>13.089999999999998</v>
      </c>
      <c r="Q1817" s="5">
        <f t="shared" si="178"/>
        <v>0</v>
      </c>
      <c r="R1817" s="21">
        <f t="shared" si="179"/>
        <v>5.2899999999999983</v>
      </c>
      <c r="S1817"/>
    </row>
    <row r="1818" spans="1:19" x14ac:dyDescent="0.25">
      <c r="A1818" t="s">
        <v>4585</v>
      </c>
      <c r="B1818" s="3" t="s">
        <v>3685</v>
      </c>
      <c r="C1818" t="s">
        <v>3686</v>
      </c>
      <c r="D1818" t="str">
        <f t="shared" si="174"/>
        <v>55% Silk,  45% Virgin wool (organic)</v>
      </c>
      <c r="E1818" t="str">
        <f t="shared" si="176"/>
        <v>natural  (1 )</v>
      </c>
      <c r="F1818" s="1">
        <v>1</v>
      </c>
      <c r="G1818" s="1" t="s">
        <v>6</v>
      </c>
      <c r="H1818" s="3">
        <v>1</v>
      </c>
      <c r="I1818" s="2">
        <v>4046304010549</v>
      </c>
      <c r="J1818" s="21">
        <v>10.199999999999999</v>
      </c>
      <c r="L1818" s="63">
        <f t="shared" si="175"/>
        <v>24.5</v>
      </c>
      <c r="M1818" t="s">
        <v>3683</v>
      </c>
      <c r="N1818" t="s">
        <v>3684</v>
      </c>
      <c r="P1818" s="16">
        <f t="shared" si="177"/>
        <v>17.149999999999999</v>
      </c>
      <c r="Q1818" s="5">
        <f t="shared" si="178"/>
        <v>0</v>
      </c>
      <c r="R1818" s="21">
        <f t="shared" si="179"/>
        <v>6.9499999999999993</v>
      </c>
      <c r="S1818"/>
    </row>
    <row r="1819" spans="1:19" x14ac:dyDescent="0.25">
      <c r="A1819" t="s">
        <v>4593</v>
      </c>
      <c r="B1819" s="3" t="s">
        <v>3687</v>
      </c>
      <c r="C1819" t="s">
        <v>3688</v>
      </c>
      <c r="D1819" t="str">
        <f t="shared" si="174"/>
        <v>100% Cotton (organic),  with PU coating</v>
      </c>
      <c r="E1819" t="str">
        <f t="shared" si="176"/>
        <v>natural  (1 )</v>
      </c>
      <c r="F1819" s="1">
        <v>1</v>
      </c>
      <c r="G1819" s="1" t="s">
        <v>6</v>
      </c>
      <c r="H1819" s="3">
        <v>1</v>
      </c>
      <c r="I1819" s="2">
        <v>4046304010808</v>
      </c>
      <c r="J1819" s="21">
        <v>8.4</v>
      </c>
      <c r="L1819" s="63">
        <f t="shared" si="175"/>
        <v>20.150000000000002</v>
      </c>
      <c r="M1819" t="s">
        <v>3689</v>
      </c>
      <c r="N1819" t="s">
        <v>3690</v>
      </c>
      <c r="P1819" s="16">
        <f t="shared" si="177"/>
        <v>14.105</v>
      </c>
      <c r="Q1819" s="5">
        <f t="shared" si="178"/>
        <v>0</v>
      </c>
      <c r="R1819" s="21">
        <f t="shared" si="179"/>
        <v>5.7050000000000001</v>
      </c>
      <c r="S1819"/>
    </row>
    <row r="1820" spans="1:19" x14ac:dyDescent="0.25">
      <c r="A1820" t="s">
        <v>4593</v>
      </c>
      <c r="B1820" s="3" t="s">
        <v>3691</v>
      </c>
      <c r="C1820" t="s">
        <v>3692</v>
      </c>
      <c r="D1820" t="str">
        <f t="shared" si="174"/>
        <v>100% Cotton (organic),  with PU coating</v>
      </c>
      <c r="E1820" t="str">
        <f t="shared" si="176"/>
        <v>natural  (1 )</v>
      </c>
      <c r="F1820" s="1">
        <v>1</v>
      </c>
      <c r="G1820" s="1" t="s">
        <v>6</v>
      </c>
      <c r="H1820" s="3">
        <v>2</v>
      </c>
      <c r="I1820" s="2">
        <v>4046304010815</v>
      </c>
      <c r="J1820" s="21">
        <v>13.4</v>
      </c>
      <c r="L1820" s="63">
        <f t="shared" si="175"/>
        <v>32.15</v>
      </c>
      <c r="M1820" t="s">
        <v>3689</v>
      </c>
      <c r="N1820" t="s">
        <v>3690</v>
      </c>
      <c r="P1820" s="16">
        <f t="shared" si="177"/>
        <v>22.504999999999999</v>
      </c>
      <c r="Q1820" s="5">
        <f t="shared" si="178"/>
        <v>0</v>
      </c>
      <c r="R1820" s="21">
        <f t="shared" si="179"/>
        <v>9.1049999999999986</v>
      </c>
      <c r="S1820"/>
    </row>
    <row r="1821" spans="1:19" x14ac:dyDescent="0.25">
      <c r="A1821" t="s">
        <v>4588</v>
      </c>
      <c r="B1821" s="3" t="s">
        <v>3693</v>
      </c>
      <c r="C1821" t="s">
        <v>3694</v>
      </c>
      <c r="D1821" t="str">
        <f>M1821</f>
        <v>100% Cotton (organic)</v>
      </c>
      <c r="E1821" t="str">
        <f t="shared" si="176"/>
        <v>natural  (1 )</v>
      </c>
      <c r="F1821" s="1">
        <v>1</v>
      </c>
      <c r="G1821" s="1" t="s">
        <v>6</v>
      </c>
      <c r="H1821" s="3">
        <v>38</v>
      </c>
      <c r="I1821" s="2">
        <v>4046304214015</v>
      </c>
      <c r="J1821" s="21">
        <v>11</v>
      </c>
      <c r="L1821" s="63">
        <f t="shared" si="175"/>
        <v>26.400000000000002</v>
      </c>
      <c r="M1821" t="s">
        <v>3689</v>
      </c>
      <c r="P1821" s="16">
        <f t="shared" si="177"/>
        <v>18.48</v>
      </c>
      <c r="Q1821" s="5">
        <f t="shared" si="178"/>
        <v>0</v>
      </c>
      <c r="R1821" s="21">
        <f t="shared" si="179"/>
        <v>7.48</v>
      </c>
      <c r="S1821"/>
    </row>
    <row r="1822" spans="1:19" x14ac:dyDescent="0.25">
      <c r="A1822" t="s">
        <v>4588</v>
      </c>
      <c r="B1822" s="3" t="s">
        <v>3695</v>
      </c>
      <c r="C1822" t="s">
        <v>3696</v>
      </c>
      <c r="D1822" t="str">
        <f t="shared" ref="D1822:D1885" si="180">M1822</f>
        <v>100% Cotton (organic)</v>
      </c>
      <c r="E1822" t="str">
        <f t="shared" si="176"/>
        <v>natural  (1 )</v>
      </c>
      <c r="F1822" s="1">
        <v>1</v>
      </c>
      <c r="G1822" s="1" t="s">
        <v>6</v>
      </c>
      <c r="H1822" s="3">
        <v>44</v>
      </c>
      <c r="I1822" s="2">
        <v>4046304214022</v>
      </c>
      <c r="J1822" s="21">
        <v>11.7</v>
      </c>
      <c r="L1822" s="63">
        <f t="shared" si="175"/>
        <v>28.1</v>
      </c>
      <c r="M1822" t="s">
        <v>3689</v>
      </c>
      <c r="P1822" s="16">
        <f t="shared" si="177"/>
        <v>19.669999999999998</v>
      </c>
      <c r="Q1822" s="5">
        <f t="shared" si="178"/>
        <v>0</v>
      </c>
      <c r="R1822" s="21">
        <f t="shared" si="179"/>
        <v>7.9699999999999989</v>
      </c>
      <c r="S1822"/>
    </row>
    <row r="1823" spans="1:19" x14ac:dyDescent="0.25">
      <c r="A1823" t="s">
        <v>4588</v>
      </c>
      <c r="B1823" s="3" t="s">
        <v>3697</v>
      </c>
      <c r="C1823" t="s">
        <v>3698</v>
      </c>
      <c r="D1823" t="str">
        <f t="shared" si="180"/>
        <v>100% Cotton (organic)</v>
      </c>
      <c r="E1823" t="str">
        <f t="shared" si="176"/>
        <v>natural  (1 )</v>
      </c>
      <c r="F1823" s="1">
        <v>1</v>
      </c>
      <c r="G1823" s="1" t="s">
        <v>6</v>
      </c>
      <c r="H1823" s="3">
        <v>50</v>
      </c>
      <c r="I1823" s="2">
        <v>4046304214039</v>
      </c>
      <c r="J1823" s="21">
        <v>12.4</v>
      </c>
      <c r="L1823" s="63">
        <f t="shared" si="175"/>
        <v>29.75</v>
      </c>
      <c r="M1823" t="s">
        <v>3689</v>
      </c>
      <c r="P1823" s="16">
        <f t="shared" si="177"/>
        <v>20.824999999999999</v>
      </c>
      <c r="Q1823" s="5">
        <f t="shared" si="178"/>
        <v>0</v>
      </c>
      <c r="R1823" s="21">
        <f t="shared" si="179"/>
        <v>8.4249999999999989</v>
      </c>
      <c r="S1823"/>
    </row>
    <row r="1824" spans="1:19" x14ac:dyDescent="0.25">
      <c r="A1824" t="s">
        <v>4588</v>
      </c>
      <c r="B1824" s="3" t="s">
        <v>3699</v>
      </c>
      <c r="C1824" t="s">
        <v>3700</v>
      </c>
      <c r="D1824" t="str">
        <f t="shared" si="180"/>
        <v>100% Cotton (organic)</v>
      </c>
      <c r="E1824" t="str">
        <f t="shared" si="176"/>
        <v>natural  (1 )</v>
      </c>
      <c r="F1824" s="1">
        <v>1</v>
      </c>
      <c r="G1824" s="1" t="s">
        <v>6</v>
      </c>
      <c r="H1824" s="3">
        <v>44</v>
      </c>
      <c r="I1824" s="2">
        <v>4046304086339</v>
      </c>
      <c r="J1824" s="21">
        <v>10.9</v>
      </c>
      <c r="L1824" s="63">
        <f t="shared" si="175"/>
        <v>26.150000000000002</v>
      </c>
      <c r="M1824" t="s">
        <v>3689</v>
      </c>
      <c r="P1824" s="16">
        <f t="shared" si="177"/>
        <v>18.305</v>
      </c>
      <c r="Q1824" s="5">
        <f t="shared" si="178"/>
        <v>0</v>
      </c>
      <c r="R1824" s="21">
        <f t="shared" si="179"/>
        <v>7.4049999999999994</v>
      </c>
      <c r="S1824"/>
    </row>
    <row r="1825" spans="1:19" x14ac:dyDescent="0.25">
      <c r="A1825" t="s">
        <v>4588</v>
      </c>
      <c r="B1825" s="3" t="s">
        <v>3701</v>
      </c>
      <c r="C1825" t="s">
        <v>3702</v>
      </c>
      <c r="D1825" t="str">
        <f t="shared" si="180"/>
        <v>100% Cotton (organic)</v>
      </c>
      <c r="E1825" t="str">
        <f t="shared" si="176"/>
        <v>natural  (1 )</v>
      </c>
      <c r="F1825" s="1">
        <v>1</v>
      </c>
      <c r="G1825" s="1" t="s">
        <v>6</v>
      </c>
      <c r="H1825" s="3">
        <v>50</v>
      </c>
      <c r="I1825" s="2">
        <v>4046304086346</v>
      </c>
      <c r="J1825" s="21">
        <v>11.4</v>
      </c>
      <c r="L1825" s="63">
        <f t="shared" si="175"/>
        <v>27.35</v>
      </c>
      <c r="M1825" t="s">
        <v>3689</v>
      </c>
      <c r="P1825" s="16">
        <f t="shared" si="177"/>
        <v>19.145</v>
      </c>
      <c r="Q1825" s="5">
        <f t="shared" si="178"/>
        <v>0</v>
      </c>
      <c r="R1825" s="21">
        <f t="shared" si="179"/>
        <v>7.7449999999999992</v>
      </c>
      <c r="S1825"/>
    </row>
    <row r="1826" spans="1:19" x14ac:dyDescent="0.25">
      <c r="A1826" t="s">
        <v>4586</v>
      </c>
      <c r="B1826" s="3" t="s">
        <v>3703</v>
      </c>
      <c r="C1826" t="s">
        <v>3704</v>
      </c>
      <c r="D1826" t="str">
        <f t="shared" si="180"/>
        <v>100% Cotton (organic)</v>
      </c>
      <c r="E1826" t="str">
        <f t="shared" si="176"/>
        <v>natural  (01E )</v>
      </c>
      <c r="F1826" s="1" t="s">
        <v>3705</v>
      </c>
      <c r="G1826" s="1" t="s">
        <v>6</v>
      </c>
      <c r="H1826" s="3" t="s">
        <v>4506</v>
      </c>
      <c r="I1826" s="2">
        <v>4046304226476</v>
      </c>
      <c r="J1826" s="21">
        <v>8.4</v>
      </c>
      <c r="L1826" s="63">
        <f t="shared" si="175"/>
        <v>20.150000000000002</v>
      </c>
      <c r="M1826" t="s">
        <v>3689</v>
      </c>
      <c r="P1826" s="16">
        <f t="shared" si="177"/>
        <v>14.105</v>
      </c>
      <c r="Q1826" s="5">
        <f t="shared" si="178"/>
        <v>0</v>
      </c>
      <c r="R1826" s="21">
        <f t="shared" si="179"/>
        <v>5.7050000000000001</v>
      </c>
      <c r="S1826"/>
    </row>
    <row r="1827" spans="1:19" x14ac:dyDescent="0.25">
      <c r="A1827" t="s">
        <v>4586</v>
      </c>
      <c r="B1827" s="3" t="s">
        <v>3706</v>
      </c>
      <c r="C1827" t="s">
        <v>3707</v>
      </c>
      <c r="D1827" t="str">
        <f t="shared" si="180"/>
        <v>100% Cotton (organic)</v>
      </c>
      <c r="E1827" t="str">
        <f t="shared" si="176"/>
        <v>natural  (01E )</v>
      </c>
      <c r="F1827" s="1" t="s">
        <v>3705</v>
      </c>
      <c r="G1827" s="1" t="s">
        <v>6</v>
      </c>
      <c r="H1827" s="3" t="s">
        <v>4507</v>
      </c>
      <c r="I1827" s="2">
        <v>4046304226483</v>
      </c>
      <c r="J1827" s="21">
        <v>8.5500000000000007</v>
      </c>
      <c r="L1827" s="63">
        <f t="shared" si="175"/>
        <v>20.5</v>
      </c>
      <c r="M1827" t="s">
        <v>3689</v>
      </c>
      <c r="P1827" s="16">
        <f t="shared" si="177"/>
        <v>14.35</v>
      </c>
      <c r="Q1827" s="5">
        <f t="shared" si="178"/>
        <v>0</v>
      </c>
      <c r="R1827" s="21">
        <f t="shared" si="179"/>
        <v>5.7999999999999989</v>
      </c>
      <c r="S1827"/>
    </row>
    <row r="1828" spans="1:19" x14ac:dyDescent="0.25">
      <c r="A1828" t="s">
        <v>4586</v>
      </c>
      <c r="B1828" s="3" t="s">
        <v>3708</v>
      </c>
      <c r="C1828" t="s">
        <v>3709</v>
      </c>
      <c r="D1828" t="str">
        <f t="shared" si="180"/>
        <v>100% Cotton (organic)</v>
      </c>
      <c r="E1828" t="str">
        <f t="shared" si="176"/>
        <v>natural  (01E )</v>
      </c>
      <c r="F1828" s="1" t="s">
        <v>3705</v>
      </c>
      <c r="G1828" s="1" t="s">
        <v>6</v>
      </c>
      <c r="H1828" s="3" t="s">
        <v>4508</v>
      </c>
      <c r="I1828" s="2">
        <v>4046304226490</v>
      </c>
      <c r="J1828" s="21">
        <v>8.6999999999999993</v>
      </c>
      <c r="L1828" s="63">
        <f t="shared" si="175"/>
        <v>20.9</v>
      </c>
      <c r="M1828" t="s">
        <v>3689</v>
      </c>
      <c r="P1828" s="16">
        <f t="shared" si="177"/>
        <v>14.629999999999997</v>
      </c>
      <c r="Q1828" s="5">
        <f t="shared" si="178"/>
        <v>0</v>
      </c>
      <c r="R1828" s="21">
        <f t="shared" si="179"/>
        <v>5.9299999999999979</v>
      </c>
      <c r="S1828"/>
    </row>
    <row r="1829" spans="1:19" x14ac:dyDescent="0.25">
      <c r="A1829" t="s">
        <v>4586</v>
      </c>
      <c r="B1829" s="3" t="s">
        <v>3710</v>
      </c>
      <c r="C1829" t="s">
        <v>3711</v>
      </c>
      <c r="D1829" t="str">
        <f t="shared" si="180"/>
        <v>100% Cotton (organic)</v>
      </c>
      <c r="E1829" t="str">
        <f t="shared" si="176"/>
        <v>natural  (01E )</v>
      </c>
      <c r="F1829" s="1" t="s">
        <v>3705</v>
      </c>
      <c r="G1829" s="1" t="s">
        <v>6</v>
      </c>
      <c r="H1829" s="3" t="s">
        <v>4509</v>
      </c>
      <c r="I1829" s="2">
        <v>4046304226506</v>
      </c>
      <c r="J1829" s="21">
        <v>8.85</v>
      </c>
      <c r="L1829" s="63">
        <f t="shared" si="175"/>
        <v>21.25</v>
      </c>
      <c r="M1829" t="s">
        <v>3689</v>
      </c>
      <c r="P1829" s="16">
        <f t="shared" si="177"/>
        <v>14.874999999999998</v>
      </c>
      <c r="Q1829" s="5">
        <f t="shared" si="178"/>
        <v>0</v>
      </c>
      <c r="R1829" s="21">
        <f t="shared" si="179"/>
        <v>6.0249999999999986</v>
      </c>
      <c r="S1829"/>
    </row>
    <row r="1830" spans="1:19" x14ac:dyDescent="0.25">
      <c r="A1830" t="s">
        <v>4586</v>
      </c>
      <c r="B1830" s="3" t="s">
        <v>3712</v>
      </c>
      <c r="C1830" t="s">
        <v>3713</v>
      </c>
      <c r="D1830" t="str">
        <f t="shared" si="180"/>
        <v>100% Cotton (organic)</v>
      </c>
      <c r="E1830" t="str">
        <f t="shared" si="176"/>
        <v>indigo  (38E )</v>
      </c>
      <c r="F1830" s="1" t="s">
        <v>3714</v>
      </c>
      <c r="G1830" s="1" t="s">
        <v>3715</v>
      </c>
      <c r="H1830" s="3" t="s">
        <v>4506</v>
      </c>
      <c r="I1830" s="2">
        <v>4046304226513</v>
      </c>
      <c r="J1830" s="21">
        <v>8.5500000000000007</v>
      </c>
      <c r="L1830" s="63">
        <f t="shared" si="175"/>
        <v>20.5</v>
      </c>
      <c r="M1830" t="s">
        <v>3689</v>
      </c>
      <c r="P1830" s="16">
        <f t="shared" si="177"/>
        <v>14.35</v>
      </c>
      <c r="Q1830" s="5">
        <f t="shared" si="178"/>
        <v>0</v>
      </c>
      <c r="R1830" s="21">
        <f t="shared" si="179"/>
        <v>5.7999999999999989</v>
      </c>
      <c r="S1830"/>
    </row>
    <row r="1831" spans="1:19" x14ac:dyDescent="0.25">
      <c r="A1831" t="s">
        <v>4586</v>
      </c>
      <c r="B1831" s="3" t="s">
        <v>3716</v>
      </c>
      <c r="C1831" t="s">
        <v>3717</v>
      </c>
      <c r="D1831" t="str">
        <f t="shared" si="180"/>
        <v>100% Cotton (organic)</v>
      </c>
      <c r="E1831" t="str">
        <f t="shared" si="176"/>
        <v>indigo  (38E )</v>
      </c>
      <c r="F1831" s="1" t="s">
        <v>3714</v>
      </c>
      <c r="G1831" s="1" t="s">
        <v>3715</v>
      </c>
      <c r="H1831" s="3" t="s">
        <v>4507</v>
      </c>
      <c r="I1831" s="2">
        <v>4046304226520</v>
      </c>
      <c r="J1831" s="21">
        <v>8.75</v>
      </c>
      <c r="L1831" s="63">
        <f t="shared" si="175"/>
        <v>21</v>
      </c>
      <c r="M1831" t="s">
        <v>3689</v>
      </c>
      <c r="P1831" s="16">
        <f t="shared" si="177"/>
        <v>14.7</v>
      </c>
      <c r="Q1831" s="5">
        <f t="shared" si="178"/>
        <v>0</v>
      </c>
      <c r="R1831" s="21">
        <f t="shared" si="179"/>
        <v>5.9499999999999993</v>
      </c>
      <c r="S1831"/>
    </row>
    <row r="1832" spans="1:19" x14ac:dyDescent="0.25">
      <c r="A1832" t="s">
        <v>4586</v>
      </c>
      <c r="B1832" s="3" t="s">
        <v>3718</v>
      </c>
      <c r="C1832" t="s">
        <v>3719</v>
      </c>
      <c r="D1832" t="str">
        <f t="shared" si="180"/>
        <v>100% Cotton (organic)</v>
      </c>
      <c r="E1832" t="str">
        <f t="shared" si="176"/>
        <v>indigo  (38E )</v>
      </c>
      <c r="F1832" s="1" t="s">
        <v>3714</v>
      </c>
      <c r="G1832" s="1" t="s">
        <v>3715</v>
      </c>
      <c r="H1832" s="3" t="s">
        <v>4508</v>
      </c>
      <c r="I1832" s="2">
        <v>4046304226537</v>
      </c>
      <c r="J1832" s="21">
        <v>8.9499999999999993</v>
      </c>
      <c r="L1832" s="63">
        <f t="shared" si="175"/>
        <v>21.5</v>
      </c>
      <c r="M1832" t="s">
        <v>3689</v>
      </c>
      <c r="P1832" s="16">
        <f t="shared" si="177"/>
        <v>15.049999999999999</v>
      </c>
      <c r="Q1832" s="5">
        <f t="shared" si="178"/>
        <v>0</v>
      </c>
      <c r="R1832" s="21">
        <f t="shared" si="179"/>
        <v>6.1</v>
      </c>
      <c r="S1832"/>
    </row>
    <row r="1833" spans="1:19" x14ac:dyDescent="0.25">
      <c r="A1833" t="s">
        <v>4586</v>
      </c>
      <c r="B1833" s="3" t="s">
        <v>3720</v>
      </c>
      <c r="C1833" t="s">
        <v>3721</v>
      </c>
      <c r="D1833" t="str">
        <f t="shared" si="180"/>
        <v>100% Cotton (organic)</v>
      </c>
      <c r="E1833" t="str">
        <f t="shared" si="176"/>
        <v>indigo  (38E )</v>
      </c>
      <c r="F1833" s="1" t="s">
        <v>3714</v>
      </c>
      <c r="G1833" s="1" t="s">
        <v>3715</v>
      </c>
      <c r="H1833" s="3" t="s">
        <v>4509</v>
      </c>
      <c r="I1833" s="2">
        <v>4046304226544</v>
      </c>
      <c r="J1833" s="21">
        <v>9.15</v>
      </c>
      <c r="L1833" s="63">
        <f t="shared" si="175"/>
        <v>21.95</v>
      </c>
      <c r="M1833" t="s">
        <v>3689</v>
      </c>
      <c r="P1833" s="16">
        <f t="shared" si="177"/>
        <v>15.364999999999998</v>
      </c>
      <c r="Q1833" s="5">
        <f t="shared" si="178"/>
        <v>0</v>
      </c>
      <c r="R1833" s="21">
        <f t="shared" si="179"/>
        <v>6.2149999999999981</v>
      </c>
      <c r="S1833"/>
    </row>
    <row r="1834" spans="1:19" x14ac:dyDescent="0.25">
      <c r="A1834" t="s">
        <v>4586</v>
      </c>
      <c r="B1834" s="3" t="s">
        <v>3722</v>
      </c>
      <c r="C1834" t="s">
        <v>3723</v>
      </c>
      <c r="D1834" t="str">
        <f t="shared" si="180"/>
        <v>100% Cotton (organic)</v>
      </c>
      <c r="E1834" t="str">
        <f t="shared" si="176"/>
        <v>silver  (90E )</v>
      </c>
      <c r="F1834" s="1" t="s">
        <v>3724</v>
      </c>
      <c r="G1834" s="1" t="s">
        <v>3725</v>
      </c>
      <c r="H1834" s="3" t="s">
        <v>4506</v>
      </c>
      <c r="I1834" s="2">
        <v>4046304226551</v>
      </c>
      <c r="J1834" s="21">
        <v>8.5500000000000007</v>
      </c>
      <c r="L1834" s="63">
        <f t="shared" si="175"/>
        <v>20.5</v>
      </c>
      <c r="M1834" t="s">
        <v>3689</v>
      </c>
      <c r="P1834" s="16">
        <f t="shared" si="177"/>
        <v>14.35</v>
      </c>
      <c r="Q1834" s="5">
        <f t="shared" si="178"/>
        <v>0</v>
      </c>
      <c r="R1834" s="21">
        <f t="shared" si="179"/>
        <v>5.7999999999999989</v>
      </c>
      <c r="S1834"/>
    </row>
    <row r="1835" spans="1:19" x14ac:dyDescent="0.25">
      <c r="A1835" t="s">
        <v>4586</v>
      </c>
      <c r="B1835" s="3" t="s">
        <v>3726</v>
      </c>
      <c r="C1835" t="s">
        <v>3727</v>
      </c>
      <c r="D1835" t="str">
        <f t="shared" si="180"/>
        <v>100% Cotton (organic)</v>
      </c>
      <c r="E1835" t="str">
        <f t="shared" si="176"/>
        <v>silver  (90E )</v>
      </c>
      <c r="F1835" s="1" t="s">
        <v>3724</v>
      </c>
      <c r="G1835" s="1" t="s">
        <v>3725</v>
      </c>
      <c r="H1835" s="3" t="s">
        <v>4507</v>
      </c>
      <c r="I1835" s="2">
        <v>4046304226568</v>
      </c>
      <c r="J1835" s="21">
        <v>8.75</v>
      </c>
      <c r="L1835" s="63">
        <f t="shared" si="175"/>
        <v>21</v>
      </c>
      <c r="M1835" t="s">
        <v>3689</v>
      </c>
      <c r="P1835" s="16">
        <f t="shared" si="177"/>
        <v>14.7</v>
      </c>
      <c r="Q1835" s="5">
        <f t="shared" si="178"/>
        <v>0</v>
      </c>
      <c r="R1835" s="21">
        <f t="shared" si="179"/>
        <v>5.9499999999999993</v>
      </c>
      <c r="S1835"/>
    </row>
    <row r="1836" spans="1:19" x14ac:dyDescent="0.25">
      <c r="A1836" t="s">
        <v>4586</v>
      </c>
      <c r="B1836" s="3" t="s">
        <v>3728</v>
      </c>
      <c r="C1836" t="s">
        <v>3729</v>
      </c>
      <c r="D1836" t="str">
        <f t="shared" si="180"/>
        <v>100% Cotton (organic)</v>
      </c>
      <c r="E1836" t="str">
        <f t="shared" si="176"/>
        <v>silver  (90E )</v>
      </c>
      <c r="F1836" s="1" t="s">
        <v>3724</v>
      </c>
      <c r="G1836" s="1" t="s">
        <v>3725</v>
      </c>
      <c r="H1836" s="3" t="s">
        <v>4508</v>
      </c>
      <c r="I1836" s="2">
        <v>4046304226575</v>
      </c>
      <c r="J1836" s="21">
        <v>8.9499999999999993</v>
      </c>
      <c r="L1836" s="63">
        <f t="shared" si="175"/>
        <v>21.5</v>
      </c>
      <c r="M1836" t="s">
        <v>3689</v>
      </c>
      <c r="P1836" s="16">
        <f t="shared" si="177"/>
        <v>15.049999999999999</v>
      </c>
      <c r="Q1836" s="5">
        <f t="shared" si="178"/>
        <v>0</v>
      </c>
      <c r="R1836" s="21">
        <f t="shared" si="179"/>
        <v>6.1</v>
      </c>
      <c r="S1836"/>
    </row>
    <row r="1837" spans="1:19" x14ac:dyDescent="0.25">
      <c r="A1837" t="s">
        <v>4586</v>
      </c>
      <c r="B1837" s="3" t="s">
        <v>3730</v>
      </c>
      <c r="C1837" t="s">
        <v>3731</v>
      </c>
      <c r="D1837" t="str">
        <f t="shared" si="180"/>
        <v>100% Cotton (organic)</v>
      </c>
      <c r="E1837" t="str">
        <f t="shared" si="176"/>
        <v>silver  (90E )</v>
      </c>
      <c r="F1837" s="1" t="s">
        <v>3724</v>
      </c>
      <c r="G1837" s="1" t="s">
        <v>3725</v>
      </c>
      <c r="H1837" s="3" t="s">
        <v>4509</v>
      </c>
      <c r="I1837" s="2">
        <v>4046304226582</v>
      </c>
      <c r="J1837" s="21">
        <v>9.15</v>
      </c>
      <c r="L1837" s="63">
        <f t="shared" si="175"/>
        <v>21.95</v>
      </c>
      <c r="M1837" t="s">
        <v>3689</v>
      </c>
      <c r="P1837" s="16">
        <f t="shared" si="177"/>
        <v>15.364999999999998</v>
      </c>
      <c r="Q1837" s="5">
        <f t="shared" si="178"/>
        <v>0</v>
      </c>
      <c r="R1837" s="21">
        <f t="shared" si="179"/>
        <v>6.2149999999999981</v>
      </c>
      <c r="S1837"/>
    </row>
    <row r="1838" spans="1:19" x14ac:dyDescent="0.25">
      <c r="A1838" t="s">
        <v>4587</v>
      </c>
      <c r="B1838" s="3" t="s">
        <v>3732</v>
      </c>
      <c r="C1838" t="s">
        <v>3733</v>
      </c>
      <c r="D1838" t="str">
        <f t="shared" si="180"/>
        <v>100% Cotton (organic)</v>
      </c>
      <c r="E1838" t="str">
        <f t="shared" si="176"/>
        <v>natural  (01E )</v>
      </c>
      <c r="F1838" s="1" t="s">
        <v>3705</v>
      </c>
      <c r="G1838" s="1" t="s">
        <v>6</v>
      </c>
      <c r="H1838" s="3" t="s">
        <v>4509</v>
      </c>
      <c r="I1838" s="2">
        <v>4046304225769</v>
      </c>
      <c r="J1838" s="21">
        <v>10.9</v>
      </c>
      <c r="L1838" s="63">
        <f t="shared" si="175"/>
        <v>26.150000000000002</v>
      </c>
      <c r="M1838" t="s">
        <v>3689</v>
      </c>
      <c r="P1838" s="16">
        <f t="shared" si="177"/>
        <v>18.305</v>
      </c>
      <c r="Q1838" s="5">
        <f t="shared" si="178"/>
        <v>0</v>
      </c>
      <c r="R1838" s="21">
        <f t="shared" si="179"/>
        <v>7.4049999999999994</v>
      </c>
      <c r="S1838"/>
    </row>
    <row r="1839" spans="1:19" x14ac:dyDescent="0.25">
      <c r="A1839" t="s">
        <v>4587</v>
      </c>
      <c r="B1839" s="3" t="s">
        <v>3734</v>
      </c>
      <c r="C1839" t="s">
        <v>3735</v>
      </c>
      <c r="D1839" t="str">
        <f t="shared" si="180"/>
        <v>100% Cotton (organic)</v>
      </c>
      <c r="E1839" t="str">
        <f t="shared" si="176"/>
        <v>natural  (01E )</v>
      </c>
      <c r="F1839" s="1" t="s">
        <v>3705</v>
      </c>
      <c r="G1839" s="1" t="s">
        <v>6</v>
      </c>
      <c r="H1839" s="3" t="s">
        <v>4510</v>
      </c>
      <c r="I1839" s="2">
        <v>4046304225776</v>
      </c>
      <c r="J1839" s="21">
        <v>11.1</v>
      </c>
      <c r="L1839" s="63">
        <f t="shared" si="175"/>
        <v>26.650000000000002</v>
      </c>
      <c r="M1839" t="s">
        <v>3689</v>
      </c>
      <c r="P1839" s="16">
        <f t="shared" si="177"/>
        <v>18.655000000000001</v>
      </c>
      <c r="Q1839" s="5">
        <f t="shared" si="178"/>
        <v>0</v>
      </c>
      <c r="R1839" s="21">
        <f t="shared" si="179"/>
        <v>7.5550000000000015</v>
      </c>
      <c r="S1839"/>
    </row>
    <row r="1840" spans="1:19" x14ac:dyDescent="0.25">
      <c r="A1840" t="s">
        <v>4587</v>
      </c>
      <c r="B1840" s="3" t="s">
        <v>3736</v>
      </c>
      <c r="C1840" t="s">
        <v>3737</v>
      </c>
      <c r="D1840" t="str">
        <f t="shared" si="180"/>
        <v>100% Cotton (organic)</v>
      </c>
      <c r="E1840" t="str">
        <f t="shared" si="176"/>
        <v>natural  (01E )</v>
      </c>
      <c r="F1840" s="1" t="s">
        <v>3705</v>
      </c>
      <c r="G1840" s="1" t="s">
        <v>6</v>
      </c>
      <c r="H1840" s="3" t="s">
        <v>4511</v>
      </c>
      <c r="I1840" s="2">
        <v>4046304225783</v>
      </c>
      <c r="J1840" s="21">
        <v>11.3</v>
      </c>
      <c r="L1840" s="63">
        <f t="shared" si="175"/>
        <v>27.1</v>
      </c>
      <c r="M1840" t="s">
        <v>3689</v>
      </c>
      <c r="P1840" s="16">
        <f t="shared" si="177"/>
        <v>18.97</v>
      </c>
      <c r="Q1840" s="5">
        <f t="shared" si="178"/>
        <v>0</v>
      </c>
      <c r="R1840" s="21">
        <f t="shared" si="179"/>
        <v>7.6699999999999982</v>
      </c>
      <c r="S1840"/>
    </row>
    <row r="1841" spans="1:19" x14ac:dyDescent="0.25">
      <c r="A1841" t="s">
        <v>4587</v>
      </c>
      <c r="B1841" s="3" t="s">
        <v>3738</v>
      </c>
      <c r="C1841" t="s">
        <v>3739</v>
      </c>
      <c r="D1841" t="str">
        <f t="shared" si="180"/>
        <v>100% Cotton (organic)</v>
      </c>
      <c r="E1841" t="str">
        <f t="shared" si="176"/>
        <v>indigo  (38E )</v>
      </c>
      <c r="F1841" s="1" t="s">
        <v>3714</v>
      </c>
      <c r="G1841" s="1" t="s">
        <v>3715</v>
      </c>
      <c r="H1841" s="3" t="s">
        <v>4509</v>
      </c>
      <c r="I1841" s="2">
        <v>4046304225806</v>
      </c>
      <c r="J1841" s="21">
        <v>12.6</v>
      </c>
      <c r="L1841" s="63">
        <f t="shared" si="175"/>
        <v>30.25</v>
      </c>
      <c r="M1841" t="s">
        <v>3689</v>
      </c>
      <c r="P1841" s="16">
        <f t="shared" si="177"/>
        <v>21.174999999999997</v>
      </c>
      <c r="Q1841" s="5">
        <f t="shared" si="178"/>
        <v>0</v>
      </c>
      <c r="R1841" s="21">
        <f t="shared" si="179"/>
        <v>8.5749999999999975</v>
      </c>
      <c r="S1841"/>
    </row>
    <row r="1842" spans="1:19" x14ac:dyDescent="0.25">
      <c r="A1842" t="s">
        <v>4587</v>
      </c>
      <c r="B1842" s="3" t="s">
        <v>3740</v>
      </c>
      <c r="C1842" t="s">
        <v>3741</v>
      </c>
      <c r="D1842" t="str">
        <f t="shared" si="180"/>
        <v>100% Cotton (organic)</v>
      </c>
      <c r="E1842" t="str">
        <f t="shared" si="176"/>
        <v>indigo  (38E )</v>
      </c>
      <c r="F1842" s="1" t="s">
        <v>3714</v>
      </c>
      <c r="G1842" s="1" t="s">
        <v>3715</v>
      </c>
      <c r="H1842" s="3" t="s">
        <v>4510</v>
      </c>
      <c r="I1842" s="2">
        <v>4046304225813</v>
      </c>
      <c r="J1842" s="21">
        <v>12.85</v>
      </c>
      <c r="L1842" s="63">
        <f t="shared" si="175"/>
        <v>30.85</v>
      </c>
      <c r="M1842" t="s">
        <v>3689</v>
      </c>
      <c r="P1842" s="16">
        <f t="shared" si="177"/>
        <v>21.594999999999999</v>
      </c>
      <c r="Q1842" s="5">
        <f t="shared" si="178"/>
        <v>0</v>
      </c>
      <c r="R1842" s="21">
        <f t="shared" si="179"/>
        <v>8.7449999999999992</v>
      </c>
      <c r="S1842"/>
    </row>
    <row r="1843" spans="1:19" x14ac:dyDescent="0.25">
      <c r="A1843" t="s">
        <v>4587</v>
      </c>
      <c r="B1843" s="3" t="s">
        <v>3742</v>
      </c>
      <c r="C1843" t="s">
        <v>3743</v>
      </c>
      <c r="D1843" t="str">
        <f t="shared" si="180"/>
        <v>100% Cotton (organic)</v>
      </c>
      <c r="E1843" t="str">
        <f t="shared" si="176"/>
        <v>indigo  (38E )</v>
      </c>
      <c r="F1843" s="1" t="s">
        <v>3714</v>
      </c>
      <c r="G1843" s="1" t="s">
        <v>3715</v>
      </c>
      <c r="H1843" s="3" t="s">
        <v>4511</v>
      </c>
      <c r="I1843" s="2">
        <v>4046304225820</v>
      </c>
      <c r="J1843" s="21">
        <v>13.1</v>
      </c>
      <c r="L1843" s="63">
        <f t="shared" si="175"/>
        <v>31.45</v>
      </c>
      <c r="M1843" t="s">
        <v>3689</v>
      </c>
      <c r="P1843" s="16">
        <f t="shared" si="177"/>
        <v>22.014999999999997</v>
      </c>
      <c r="Q1843" s="5">
        <f t="shared" si="178"/>
        <v>0</v>
      </c>
      <c r="R1843" s="21">
        <f t="shared" si="179"/>
        <v>8.9149999999999974</v>
      </c>
      <c r="S1843"/>
    </row>
    <row r="1844" spans="1:19" x14ac:dyDescent="0.25">
      <c r="A1844" t="s">
        <v>4587</v>
      </c>
      <c r="B1844" s="3" t="s">
        <v>3744</v>
      </c>
      <c r="C1844" t="s">
        <v>3745</v>
      </c>
      <c r="D1844" t="str">
        <f t="shared" si="180"/>
        <v>100% Cotton (organic)</v>
      </c>
      <c r="E1844" t="str">
        <f t="shared" si="176"/>
        <v>silver  (90E )</v>
      </c>
      <c r="F1844" s="1" t="s">
        <v>3724</v>
      </c>
      <c r="G1844" s="1" t="s">
        <v>3725</v>
      </c>
      <c r="H1844" s="3" t="s">
        <v>4509</v>
      </c>
      <c r="I1844" s="2">
        <v>4046304225844</v>
      </c>
      <c r="J1844" s="21">
        <v>12.6</v>
      </c>
      <c r="L1844" s="63">
        <f t="shared" si="175"/>
        <v>30.25</v>
      </c>
      <c r="M1844" t="s">
        <v>3689</v>
      </c>
      <c r="P1844" s="16">
        <f t="shared" si="177"/>
        <v>21.174999999999997</v>
      </c>
      <c r="Q1844" s="5">
        <f t="shared" si="178"/>
        <v>0</v>
      </c>
      <c r="R1844" s="21">
        <f t="shared" si="179"/>
        <v>8.5749999999999975</v>
      </c>
      <c r="S1844"/>
    </row>
    <row r="1845" spans="1:19" x14ac:dyDescent="0.25">
      <c r="A1845" t="s">
        <v>4587</v>
      </c>
      <c r="B1845" s="3" t="s">
        <v>3746</v>
      </c>
      <c r="C1845" t="s">
        <v>3747</v>
      </c>
      <c r="D1845" t="str">
        <f t="shared" si="180"/>
        <v>100% Cotton (organic)</v>
      </c>
      <c r="E1845" t="str">
        <f t="shared" si="176"/>
        <v>silver  (90E )</v>
      </c>
      <c r="F1845" s="1" t="s">
        <v>3724</v>
      </c>
      <c r="G1845" s="1" t="s">
        <v>3725</v>
      </c>
      <c r="H1845" s="3" t="s">
        <v>4510</v>
      </c>
      <c r="I1845" s="2">
        <v>4046304225851</v>
      </c>
      <c r="J1845" s="21">
        <v>12.85</v>
      </c>
      <c r="L1845" s="63">
        <f t="shared" si="175"/>
        <v>30.85</v>
      </c>
      <c r="M1845" t="s">
        <v>3689</v>
      </c>
      <c r="P1845" s="16">
        <f t="shared" si="177"/>
        <v>21.594999999999999</v>
      </c>
      <c r="Q1845" s="5">
        <f t="shared" si="178"/>
        <v>0</v>
      </c>
      <c r="R1845" s="21">
        <f t="shared" si="179"/>
        <v>8.7449999999999992</v>
      </c>
      <c r="S1845"/>
    </row>
    <row r="1846" spans="1:19" x14ac:dyDescent="0.25">
      <c r="A1846" t="s">
        <v>4587</v>
      </c>
      <c r="B1846" s="3" t="s">
        <v>3748</v>
      </c>
      <c r="C1846" t="s">
        <v>3749</v>
      </c>
      <c r="D1846" t="str">
        <f t="shared" si="180"/>
        <v>100% Cotton (organic)</v>
      </c>
      <c r="E1846" t="str">
        <f t="shared" si="176"/>
        <v>silver  (90E )</v>
      </c>
      <c r="F1846" s="1" t="s">
        <v>3724</v>
      </c>
      <c r="G1846" s="1" t="s">
        <v>3725</v>
      </c>
      <c r="H1846" s="3" t="s">
        <v>4511</v>
      </c>
      <c r="I1846" s="2">
        <v>4046304225868</v>
      </c>
      <c r="J1846" s="21">
        <v>13.1</v>
      </c>
      <c r="L1846" s="63">
        <f t="shared" si="175"/>
        <v>31.45</v>
      </c>
      <c r="M1846" t="s">
        <v>3689</v>
      </c>
      <c r="P1846" s="16">
        <f t="shared" si="177"/>
        <v>22.014999999999997</v>
      </c>
      <c r="Q1846" s="5">
        <f t="shared" si="178"/>
        <v>0</v>
      </c>
      <c r="R1846" s="21">
        <f t="shared" si="179"/>
        <v>8.9149999999999974</v>
      </c>
      <c r="S1846"/>
    </row>
    <row r="1847" spans="1:19" x14ac:dyDescent="0.25">
      <c r="A1847" t="s">
        <v>4587</v>
      </c>
      <c r="B1847" s="3" t="s">
        <v>3750</v>
      </c>
      <c r="C1847" t="s">
        <v>3751</v>
      </c>
      <c r="D1847" t="str">
        <f t="shared" si="180"/>
        <v>100% Cotton (organic)</v>
      </c>
      <c r="E1847" t="str">
        <f t="shared" si="176"/>
        <v>natural  (01E )</v>
      </c>
      <c r="F1847" s="1" t="s">
        <v>3705</v>
      </c>
      <c r="G1847" s="1" t="s">
        <v>6</v>
      </c>
      <c r="H1847" s="3" t="s">
        <v>4509</v>
      </c>
      <c r="I1847" s="2">
        <v>4046304225882</v>
      </c>
      <c r="J1847" s="21">
        <v>13.7</v>
      </c>
      <c r="L1847" s="63">
        <f t="shared" si="175"/>
        <v>32.9</v>
      </c>
      <c r="M1847" t="s">
        <v>3689</v>
      </c>
      <c r="P1847" s="16">
        <f t="shared" si="177"/>
        <v>23.029999999999998</v>
      </c>
      <c r="Q1847" s="5">
        <f t="shared" si="178"/>
        <v>0</v>
      </c>
      <c r="R1847" s="21">
        <f t="shared" si="179"/>
        <v>9.3299999999999983</v>
      </c>
      <c r="S1847"/>
    </row>
    <row r="1848" spans="1:19" x14ac:dyDescent="0.25">
      <c r="A1848" t="s">
        <v>4587</v>
      </c>
      <c r="B1848" s="3" t="s">
        <v>3752</v>
      </c>
      <c r="C1848" t="s">
        <v>3753</v>
      </c>
      <c r="D1848" t="str">
        <f t="shared" si="180"/>
        <v>100% Cotton (organic)</v>
      </c>
      <c r="E1848" t="str">
        <f t="shared" si="176"/>
        <v>natural  (01E )</v>
      </c>
      <c r="F1848" s="1" t="s">
        <v>3705</v>
      </c>
      <c r="G1848" s="1" t="s">
        <v>6</v>
      </c>
      <c r="H1848" s="3" t="s">
        <v>4510</v>
      </c>
      <c r="I1848" s="2">
        <v>4046304225899</v>
      </c>
      <c r="J1848" s="21">
        <v>13.85</v>
      </c>
      <c r="L1848" s="63">
        <f t="shared" si="175"/>
        <v>33.25</v>
      </c>
      <c r="M1848" t="s">
        <v>3689</v>
      </c>
      <c r="P1848" s="16">
        <f t="shared" si="177"/>
        <v>23.274999999999999</v>
      </c>
      <c r="Q1848" s="5">
        <f t="shared" si="178"/>
        <v>0</v>
      </c>
      <c r="R1848" s="21">
        <f t="shared" si="179"/>
        <v>9.4249999999999989</v>
      </c>
      <c r="S1848"/>
    </row>
    <row r="1849" spans="1:19" x14ac:dyDescent="0.25">
      <c r="A1849" t="s">
        <v>4587</v>
      </c>
      <c r="B1849" s="3" t="s">
        <v>3754</v>
      </c>
      <c r="C1849" t="s">
        <v>3755</v>
      </c>
      <c r="D1849" t="str">
        <f t="shared" si="180"/>
        <v>100% Cotton (organic)</v>
      </c>
      <c r="E1849" t="str">
        <f t="shared" si="176"/>
        <v>natural  (01E )</v>
      </c>
      <c r="F1849" s="1" t="s">
        <v>3705</v>
      </c>
      <c r="G1849" s="1" t="s">
        <v>6</v>
      </c>
      <c r="H1849" s="3" t="s">
        <v>4511</v>
      </c>
      <c r="I1849" s="2">
        <v>4046304225905</v>
      </c>
      <c r="J1849" s="21">
        <v>14</v>
      </c>
      <c r="L1849" s="63">
        <f t="shared" si="175"/>
        <v>33.6</v>
      </c>
      <c r="M1849" t="s">
        <v>3689</v>
      </c>
      <c r="P1849" s="16">
        <f t="shared" si="177"/>
        <v>23.52</v>
      </c>
      <c r="Q1849" s="5">
        <f t="shared" si="178"/>
        <v>0</v>
      </c>
      <c r="R1849" s="21">
        <f t="shared" si="179"/>
        <v>9.52</v>
      </c>
      <c r="S1849"/>
    </row>
    <row r="1850" spans="1:19" x14ac:dyDescent="0.25">
      <c r="A1850" t="s">
        <v>4587</v>
      </c>
      <c r="B1850" s="3" t="s">
        <v>3756</v>
      </c>
      <c r="C1850" t="s">
        <v>3757</v>
      </c>
      <c r="D1850" t="str">
        <f t="shared" si="180"/>
        <v>100% Cotton (organic)</v>
      </c>
      <c r="E1850" t="str">
        <f t="shared" si="176"/>
        <v>indigo  (38E )</v>
      </c>
      <c r="F1850" s="1" t="s">
        <v>3714</v>
      </c>
      <c r="G1850" s="1" t="s">
        <v>3715</v>
      </c>
      <c r="H1850" s="3" t="s">
        <v>4509</v>
      </c>
      <c r="I1850" s="2">
        <v>4046304225929</v>
      </c>
      <c r="J1850" s="21">
        <v>14.9</v>
      </c>
      <c r="L1850" s="63">
        <f t="shared" si="175"/>
        <v>35.75</v>
      </c>
      <c r="M1850" t="s">
        <v>3689</v>
      </c>
      <c r="P1850" s="16">
        <f t="shared" si="177"/>
        <v>25.024999999999999</v>
      </c>
      <c r="Q1850" s="5">
        <f t="shared" si="178"/>
        <v>0</v>
      </c>
      <c r="R1850" s="21">
        <f t="shared" si="179"/>
        <v>10.124999999999998</v>
      </c>
      <c r="S1850"/>
    </row>
    <row r="1851" spans="1:19" x14ac:dyDescent="0.25">
      <c r="A1851" t="s">
        <v>4587</v>
      </c>
      <c r="B1851" s="3" t="s">
        <v>3758</v>
      </c>
      <c r="C1851" t="s">
        <v>3759</v>
      </c>
      <c r="D1851" t="str">
        <f t="shared" si="180"/>
        <v>100% Cotton (organic)</v>
      </c>
      <c r="E1851" t="str">
        <f t="shared" si="176"/>
        <v>indigo  (38E )</v>
      </c>
      <c r="F1851" s="1" t="s">
        <v>3714</v>
      </c>
      <c r="G1851" s="1" t="s">
        <v>3715</v>
      </c>
      <c r="H1851" s="3" t="s">
        <v>4510</v>
      </c>
      <c r="I1851" s="2">
        <v>4046304225936</v>
      </c>
      <c r="J1851" s="21">
        <v>15.15</v>
      </c>
      <c r="L1851" s="63">
        <f t="shared" si="175"/>
        <v>36.35</v>
      </c>
      <c r="M1851" t="s">
        <v>3689</v>
      </c>
      <c r="P1851" s="16">
        <f t="shared" si="177"/>
        <v>25.445</v>
      </c>
      <c r="Q1851" s="5">
        <f t="shared" si="178"/>
        <v>0</v>
      </c>
      <c r="R1851" s="21">
        <f t="shared" si="179"/>
        <v>10.295</v>
      </c>
      <c r="S1851"/>
    </row>
    <row r="1852" spans="1:19" x14ac:dyDescent="0.25">
      <c r="A1852" t="s">
        <v>4587</v>
      </c>
      <c r="B1852" s="3" t="s">
        <v>3760</v>
      </c>
      <c r="C1852" t="s">
        <v>3761</v>
      </c>
      <c r="D1852" t="str">
        <f t="shared" si="180"/>
        <v>100% Cotton (organic)</v>
      </c>
      <c r="E1852" t="str">
        <f t="shared" si="176"/>
        <v>indigo  (38E )</v>
      </c>
      <c r="F1852" s="1" t="s">
        <v>3714</v>
      </c>
      <c r="G1852" s="1" t="s">
        <v>3715</v>
      </c>
      <c r="H1852" s="3" t="s">
        <v>4511</v>
      </c>
      <c r="I1852" s="2">
        <v>4046304225943</v>
      </c>
      <c r="J1852" s="21">
        <v>15.4</v>
      </c>
      <c r="L1852" s="63">
        <f t="shared" si="175"/>
        <v>36.950000000000003</v>
      </c>
      <c r="M1852" t="s">
        <v>3689</v>
      </c>
      <c r="P1852" s="16">
        <f t="shared" si="177"/>
        <v>25.865000000000002</v>
      </c>
      <c r="Q1852" s="5">
        <f t="shared" si="178"/>
        <v>0</v>
      </c>
      <c r="R1852" s="21">
        <f t="shared" si="179"/>
        <v>10.465000000000002</v>
      </c>
      <c r="S1852"/>
    </row>
    <row r="1853" spans="1:19" x14ac:dyDescent="0.25">
      <c r="A1853" t="s">
        <v>4587</v>
      </c>
      <c r="B1853" s="3" t="s">
        <v>3762</v>
      </c>
      <c r="C1853" t="s">
        <v>3763</v>
      </c>
      <c r="D1853" t="str">
        <f t="shared" si="180"/>
        <v>100% Cotton (organic)</v>
      </c>
      <c r="E1853" t="str">
        <f t="shared" si="176"/>
        <v>silver  (90E )</v>
      </c>
      <c r="F1853" s="1" t="s">
        <v>3724</v>
      </c>
      <c r="G1853" s="1" t="s">
        <v>3725</v>
      </c>
      <c r="H1853" s="3" t="s">
        <v>4509</v>
      </c>
      <c r="I1853" s="2">
        <v>4046304225967</v>
      </c>
      <c r="J1853" s="21">
        <v>14.9</v>
      </c>
      <c r="L1853" s="63">
        <f t="shared" si="175"/>
        <v>35.75</v>
      </c>
      <c r="M1853" t="s">
        <v>3689</v>
      </c>
      <c r="P1853" s="16">
        <f t="shared" si="177"/>
        <v>25.024999999999999</v>
      </c>
      <c r="Q1853" s="5">
        <f t="shared" si="178"/>
        <v>0</v>
      </c>
      <c r="R1853" s="21">
        <f t="shared" si="179"/>
        <v>10.124999999999998</v>
      </c>
      <c r="S1853"/>
    </row>
    <row r="1854" spans="1:19" x14ac:dyDescent="0.25">
      <c r="A1854" t="s">
        <v>4587</v>
      </c>
      <c r="B1854" s="3" t="s">
        <v>3764</v>
      </c>
      <c r="C1854" t="s">
        <v>3765</v>
      </c>
      <c r="D1854" t="str">
        <f t="shared" si="180"/>
        <v>100% Cotton (organic)</v>
      </c>
      <c r="E1854" t="str">
        <f t="shared" si="176"/>
        <v>silver  (90E )</v>
      </c>
      <c r="F1854" s="1" t="s">
        <v>3724</v>
      </c>
      <c r="G1854" s="1" t="s">
        <v>3725</v>
      </c>
      <c r="H1854" s="3" t="s">
        <v>4510</v>
      </c>
      <c r="I1854" s="2">
        <v>4046304225974</v>
      </c>
      <c r="J1854" s="21">
        <v>15.15</v>
      </c>
      <c r="L1854" s="63">
        <f t="shared" si="175"/>
        <v>36.35</v>
      </c>
      <c r="M1854" t="s">
        <v>3689</v>
      </c>
      <c r="P1854" s="16">
        <f t="shared" si="177"/>
        <v>25.445</v>
      </c>
      <c r="Q1854" s="5">
        <f t="shared" si="178"/>
        <v>0</v>
      </c>
      <c r="R1854" s="21">
        <f t="shared" si="179"/>
        <v>10.295</v>
      </c>
      <c r="S1854"/>
    </row>
    <row r="1855" spans="1:19" x14ac:dyDescent="0.25">
      <c r="A1855" t="s">
        <v>4587</v>
      </c>
      <c r="B1855" s="3" t="s">
        <v>3766</v>
      </c>
      <c r="C1855" t="s">
        <v>3767</v>
      </c>
      <c r="D1855" t="str">
        <f t="shared" si="180"/>
        <v>100% Cotton (organic)</v>
      </c>
      <c r="E1855" t="str">
        <f t="shared" si="176"/>
        <v>silver  (90E )</v>
      </c>
      <c r="F1855" s="1" t="s">
        <v>3724</v>
      </c>
      <c r="G1855" s="1" t="s">
        <v>3725</v>
      </c>
      <c r="H1855" s="3" t="s">
        <v>4511</v>
      </c>
      <c r="I1855" s="2">
        <v>4046304225981</v>
      </c>
      <c r="J1855" s="21">
        <v>15.4</v>
      </c>
      <c r="L1855" s="63">
        <f t="shared" si="175"/>
        <v>36.950000000000003</v>
      </c>
      <c r="M1855" t="s">
        <v>3689</v>
      </c>
      <c r="P1855" s="16">
        <f t="shared" si="177"/>
        <v>25.865000000000002</v>
      </c>
      <c r="Q1855" s="5">
        <f t="shared" si="178"/>
        <v>0</v>
      </c>
      <c r="R1855" s="21">
        <f t="shared" si="179"/>
        <v>10.465000000000002</v>
      </c>
      <c r="S1855"/>
    </row>
    <row r="1856" spans="1:19" x14ac:dyDescent="0.25">
      <c r="A1856" t="s">
        <v>4587</v>
      </c>
      <c r="B1856" s="3" t="s">
        <v>3768</v>
      </c>
      <c r="C1856" t="s">
        <v>3769</v>
      </c>
      <c r="D1856" t="str">
        <f t="shared" si="180"/>
        <v>100% Cotton (organic)</v>
      </c>
      <c r="E1856" t="str">
        <f t="shared" si="176"/>
        <v>natural  (01E )</v>
      </c>
      <c r="F1856" s="1" t="s">
        <v>3705</v>
      </c>
      <c r="G1856" s="1" t="s">
        <v>6</v>
      </c>
      <c r="H1856" s="3" t="s">
        <v>4509</v>
      </c>
      <c r="I1856" s="2">
        <v>4046304226001</v>
      </c>
      <c r="J1856" s="21">
        <v>8.9499999999999993</v>
      </c>
      <c r="L1856" s="63">
        <f t="shared" si="175"/>
        <v>21.5</v>
      </c>
      <c r="M1856" t="s">
        <v>3689</v>
      </c>
      <c r="P1856" s="16">
        <f t="shared" si="177"/>
        <v>15.049999999999999</v>
      </c>
      <c r="Q1856" s="5">
        <f t="shared" si="178"/>
        <v>0</v>
      </c>
      <c r="R1856" s="21">
        <f t="shared" si="179"/>
        <v>6.1</v>
      </c>
      <c r="S1856"/>
    </row>
    <row r="1857" spans="1:19" x14ac:dyDescent="0.25">
      <c r="A1857" t="s">
        <v>4587</v>
      </c>
      <c r="B1857" s="3" t="s">
        <v>3770</v>
      </c>
      <c r="C1857" t="s">
        <v>3771</v>
      </c>
      <c r="D1857" t="str">
        <f t="shared" si="180"/>
        <v>100% Cotton (organic)</v>
      </c>
      <c r="E1857" t="str">
        <f t="shared" si="176"/>
        <v>natural  (01E )</v>
      </c>
      <c r="F1857" s="1" t="s">
        <v>3705</v>
      </c>
      <c r="G1857" s="1" t="s">
        <v>6</v>
      </c>
      <c r="H1857" s="3" t="s">
        <v>4510</v>
      </c>
      <c r="I1857" s="2">
        <v>4046304226018</v>
      </c>
      <c r="J1857" s="21">
        <v>9.1999999999999993</v>
      </c>
      <c r="L1857" s="63">
        <f t="shared" si="175"/>
        <v>22.1</v>
      </c>
      <c r="M1857" t="s">
        <v>3689</v>
      </c>
      <c r="P1857" s="16">
        <f t="shared" si="177"/>
        <v>15.47</v>
      </c>
      <c r="Q1857" s="5">
        <f t="shared" si="178"/>
        <v>0</v>
      </c>
      <c r="R1857" s="21">
        <f t="shared" si="179"/>
        <v>6.2700000000000014</v>
      </c>
      <c r="S1857"/>
    </row>
    <row r="1858" spans="1:19" x14ac:dyDescent="0.25">
      <c r="A1858" t="s">
        <v>4587</v>
      </c>
      <c r="B1858" s="3" t="s">
        <v>3772</v>
      </c>
      <c r="C1858" t="s">
        <v>3773</v>
      </c>
      <c r="D1858" t="str">
        <f t="shared" si="180"/>
        <v>100% Cotton (organic)</v>
      </c>
      <c r="E1858" t="str">
        <f t="shared" si="176"/>
        <v>natural  (01E )</v>
      </c>
      <c r="F1858" s="1" t="s">
        <v>3705</v>
      </c>
      <c r="G1858" s="1" t="s">
        <v>6</v>
      </c>
      <c r="H1858" s="3" t="s">
        <v>4511</v>
      </c>
      <c r="I1858" s="2">
        <v>4046304226025</v>
      </c>
      <c r="J1858" s="21">
        <v>9.4499999999999993</v>
      </c>
      <c r="L1858" s="63">
        <f t="shared" si="175"/>
        <v>22.7</v>
      </c>
      <c r="M1858" t="s">
        <v>3689</v>
      </c>
      <c r="P1858" s="16">
        <f t="shared" si="177"/>
        <v>15.889999999999999</v>
      </c>
      <c r="Q1858" s="5">
        <f t="shared" si="178"/>
        <v>0</v>
      </c>
      <c r="R1858" s="21">
        <f t="shared" si="179"/>
        <v>6.4399999999999995</v>
      </c>
      <c r="S1858"/>
    </row>
    <row r="1859" spans="1:19" x14ac:dyDescent="0.25">
      <c r="A1859" t="s">
        <v>4587</v>
      </c>
      <c r="B1859" s="3" t="s">
        <v>3774</v>
      </c>
      <c r="C1859" t="s">
        <v>3775</v>
      </c>
      <c r="D1859" t="str">
        <f t="shared" si="180"/>
        <v>100% Cotton (organic)</v>
      </c>
      <c r="E1859" t="str">
        <f t="shared" si="176"/>
        <v>indigo  (38E )</v>
      </c>
      <c r="F1859" s="1" t="s">
        <v>3714</v>
      </c>
      <c r="G1859" s="1" t="s">
        <v>3715</v>
      </c>
      <c r="H1859" s="3" t="s">
        <v>4509</v>
      </c>
      <c r="I1859" s="2">
        <v>4046304226049</v>
      </c>
      <c r="J1859" s="21">
        <v>9.65</v>
      </c>
      <c r="L1859" s="63">
        <f t="shared" si="175"/>
        <v>23.150000000000002</v>
      </c>
      <c r="M1859" t="s">
        <v>3689</v>
      </c>
      <c r="P1859" s="16">
        <f t="shared" si="177"/>
        <v>16.205000000000002</v>
      </c>
      <c r="Q1859" s="5">
        <f t="shared" si="178"/>
        <v>0</v>
      </c>
      <c r="R1859" s="21">
        <f t="shared" si="179"/>
        <v>6.5550000000000015</v>
      </c>
      <c r="S1859"/>
    </row>
    <row r="1860" spans="1:19" x14ac:dyDescent="0.25">
      <c r="A1860" t="s">
        <v>4587</v>
      </c>
      <c r="B1860" s="3" t="s">
        <v>3776</v>
      </c>
      <c r="C1860" t="s">
        <v>3777</v>
      </c>
      <c r="D1860" t="str">
        <f t="shared" si="180"/>
        <v>100% Cotton (organic)</v>
      </c>
      <c r="E1860" t="str">
        <f t="shared" si="176"/>
        <v>indigo  (38E )</v>
      </c>
      <c r="F1860" s="1" t="s">
        <v>3714</v>
      </c>
      <c r="G1860" s="1" t="s">
        <v>3715</v>
      </c>
      <c r="H1860" s="3" t="s">
        <v>4510</v>
      </c>
      <c r="I1860" s="2">
        <v>4046304226056</v>
      </c>
      <c r="J1860" s="21">
        <v>9.9</v>
      </c>
      <c r="L1860" s="63">
        <f t="shared" si="175"/>
        <v>23.75</v>
      </c>
      <c r="M1860" t="s">
        <v>3689</v>
      </c>
      <c r="P1860" s="16">
        <f t="shared" si="177"/>
        <v>16.625</v>
      </c>
      <c r="Q1860" s="5">
        <f t="shared" si="178"/>
        <v>0</v>
      </c>
      <c r="R1860" s="21">
        <f t="shared" si="179"/>
        <v>6.7249999999999996</v>
      </c>
      <c r="S1860"/>
    </row>
    <row r="1861" spans="1:19" x14ac:dyDescent="0.25">
      <c r="A1861" t="s">
        <v>4587</v>
      </c>
      <c r="B1861" s="3" t="s">
        <v>3778</v>
      </c>
      <c r="C1861" t="s">
        <v>3779</v>
      </c>
      <c r="D1861" t="str">
        <f t="shared" si="180"/>
        <v>100% Cotton (organic)</v>
      </c>
      <c r="E1861" t="str">
        <f t="shared" si="176"/>
        <v>indigo  (38E )</v>
      </c>
      <c r="F1861" s="1" t="s">
        <v>3714</v>
      </c>
      <c r="G1861" s="1" t="s">
        <v>3715</v>
      </c>
      <c r="H1861" s="3" t="s">
        <v>4511</v>
      </c>
      <c r="I1861" s="2">
        <v>4046304226063</v>
      </c>
      <c r="J1861" s="21">
        <v>10.15</v>
      </c>
      <c r="L1861" s="63">
        <f t="shared" ref="L1861:L1924" si="181">ROUND((J1861*2.4)/50,3)*50</f>
        <v>24.349999999999998</v>
      </c>
      <c r="M1861" t="s">
        <v>3689</v>
      </c>
      <c r="P1861" s="16">
        <f t="shared" si="177"/>
        <v>17.044999999999998</v>
      </c>
      <c r="Q1861" s="5">
        <f t="shared" si="178"/>
        <v>0</v>
      </c>
      <c r="R1861" s="21">
        <f t="shared" si="179"/>
        <v>6.8949999999999978</v>
      </c>
      <c r="S1861"/>
    </row>
    <row r="1862" spans="1:19" x14ac:dyDescent="0.25">
      <c r="A1862" t="s">
        <v>4587</v>
      </c>
      <c r="B1862" s="3" t="s">
        <v>3780</v>
      </c>
      <c r="C1862" t="s">
        <v>3781</v>
      </c>
      <c r="D1862" t="str">
        <f t="shared" si="180"/>
        <v>100% Cotton (organic)</v>
      </c>
      <c r="E1862" t="str">
        <f t="shared" ref="E1862:E1925" si="182">G1862&amp;" "&amp;" (" &amp;F1862&amp;" )"</f>
        <v>silver  (90E )</v>
      </c>
      <c r="F1862" s="1" t="s">
        <v>3724</v>
      </c>
      <c r="G1862" s="1" t="s">
        <v>3725</v>
      </c>
      <c r="H1862" s="3" t="s">
        <v>4509</v>
      </c>
      <c r="I1862" s="2">
        <v>4046304226087</v>
      </c>
      <c r="J1862" s="21">
        <v>9.65</v>
      </c>
      <c r="L1862" s="63">
        <f t="shared" si="181"/>
        <v>23.150000000000002</v>
      </c>
      <c r="M1862" t="s">
        <v>3689</v>
      </c>
      <c r="P1862" s="16">
        <f t="shared" ref="P1862:P1897" si="183">L1862*(1-$P$4)</f>
        <v>16.205000000000002</v>
      </c>
      <c r="Q1862" s="5">
        <f t="shared" ref="Q1862:Q1925" si="184">K1862*P1862</f>
        <v>0</v>
      </c>
      <c r="R1862" s="21">
        <f t="shared" ref="R1862:R1925" si="185">P1862-J1862</f>
        <v>6.5550000000000015</v>
      </c>
      <c r="S1862"/>
    </row>
    <row r="1863" spans="1:19" x14ac:dyDescent="0.25">
      <c r="A1863" t="s">
        <v>4587</v>
      </c>
      <c r="B1863" s="3" t="s">
        <v>3782</v>
      </c>
      <c r="C1863" t="s">
        <v>3783</v>
      </c>
      <c r="D1863" t="str">
        <f t="shared" si="180"/>
        <v>100% Cotton (organic)</v>
      </c>
      <c r="E1863" t="str">
        <f t="shared" si="182"/>
        <v>silver  (90E )</v>
      </c>
      <c r="F1863" s="1" t="s">
        <v>3724</v>
      </c>
      <c r="G1863" s="1" t="s">
        <v>3725</v>
      </c>
      <c r="H1863" s="3" t="s">
        <v>4510</v>
      </c>
      <c r="I1863" s="2">
        <v>4046304226094</v>
      </c>
      <c r="J1863" s="21">
        <v>9.9</v>
      </c>
      <c r="L1863" s="63">
        <f t="shared" si="181"/>
        <v>23.75</v>
      </c>
      <c r="M1863" t="s">
        <v>3689</v>
      </c>
      <c r="P1863" s="16">
        <f t="shared" si="183"/>
        <v>16.625</v>
      </c>
      <c r="Q1863" s="5">
        <f t="shared" si="184"/>
        <v>0</v>
      </c>
      <c r="R1863" s="21">
        <f t="shared" si="185"/>
        <v>6.7249999999999996</v>
      </c>
      <c r="S1863"/>
    </row>
    <row r="1864" spans="1:19" x14ac:dyDescent="0.25">
      <c r="A1864" t="s">
        <v>4587</v>
      </c>
      <c r="B1864" s="3" t="s">
        <v>3784</v>
      </c>
      <c r="C1864" t="s">
        <v>3785</v>
      </c>
      <c r="D1864" t="str">
        <f t="shared" si="180"/>
        <v>100% Cotton (organic)</v>
      </c>
      <c r="E1864" t="str">
        <f t="shared" si="182"/>
        <v>silver  (90E )</v>
      </c>
      <c r="F1864" s="1" t="s">
        <v>3724</v>
      </c>
      <c r="G1864" s="1" t="s">
        <v>3725</v>
      </c>
      <c r="H1864" s="3" t="s">
        <v>4511</v>
      </c>
      <c r="I1864" s="2">
        <v>4046304226100</v>
      </c>
      <c r="J1864" s="21">
        <v>10.15</v>
      </c>
      <c r="L1864" s="63">
        <f t="shared" si="181"/>
        <v>24.349999999999998</v>
      </c>
      <c r="M1864" t="s">
        <v>3689</v>
      </c>
      <c r="P1864" s="16">
        <f t="shared" si="183"/>
        <v>17.044999999999998</v>
      </c>
      <c r="Q1864" s="5">
        <f t="shared" si="184"/>
        <v>0</v>
      </c>
      <c r="R1864" s="21">
        <f t="shared" si="185"/>
        <v>6.8949999999999978</v>
      </c>
      <c r="S1864"/>
    </row>
    <row r="1865" spans="1:19" x14ac:dyDescent="0.25">
      <c r="A1865" t="s">
        <v>4586</v>
      </c>
      <c r="B1865" s="3" t="s">
        <v>3786</v>
      </c>
      <c r="C1865" t="s">
        <v>3787</v>
      </c>
      <c r="D1865" t="str">
        <f t="shared" si="180"/>
        <v>100% Cotton (organic)</v>
      </c>
      <c r="E1865" t="str">
        <f t="shared" si="182"/>
        <v>natural  (01E )</v>
      </c>
      <c r="F1865" s="1" t="s">
        <v>3705</v>
      </c>
      <c r="G1865" s="1" t="s">
        <v>6</v>
      </c>
      <c r="H1865" s="3" t="s">
        <v>4506</v>
      </c>
      <c r="I1865" s="2">
        <v>4046304226353</v>
      </c>
      <c r="J1865" s="21">
        <v>8.4</v>
      </c>
      <c r="L1865" s="63">
        <f t="shared" si="181"/>
        <v>20.150000000000002</v>
      </c>
      <c r="M1865" t="s">
        <v>3689</v>
      </c>
      <c r="P1865" s="16">
        <f t="shared" si="183"/>
        <v>14.105</v>
      </c>
      <c r="Q1865" s="5">
        <f t="shared" si="184"/>
        <v>0</v>
      </c>
      <c r="R1865" s="21">
        <f t="shared" si="185"/>
        <v>5.7050000000000001</v>
      </c>
      <c r="S1865"/>
    </row>
    <row r="1866" spans="1:19" x14ac:dyDescent="0.25">
      <c r="A1866" t="s">
        <v>4586</v>
      </c>
      <c r="B1866" s="3" t="s">
        <v>3788</v>
      </c>
      <c r="C1866" t="s">
        <v>3789</v>
      </c>
      <c r="D1866" t="str">
        <f t="shared" si="180"/>
        <v>100% Cotton (organic)</v>
      </c>
      <c r="E1866" t="str">
        <f t="shared" si="182"/>
        <v>natural  (01E )</v>
      </c>
      <c r="F1866" s="1" t="s">
        <v>3705</v>
      </c>
      <c r="G1866" s="1" t="s">
        <v>6</v>
      </c>
      <c r="H1866" s="3" t="s">
        <v>4507</v>
      </c>
      <c r="I1866" s="2">
        <v>4046304226360</v>
      </c>
      <c r="J1866" s="21">
        <v>8.6999999999999993</v>
      </c>
      <c r="L1866" s="63">
        <f t="shared" si="181"/>
        <v>20.9</v>
      </c>
      <c r="M1866" t="s">
        <v>3689</v>
      </c>
      <c r="P1866" s="16">
        <f t="shared" si="183"/>
        <v>14.629999999999997</v>
      </c>
      <c r="Q1866" s="5">
        <f t="shared" si="184"/>
        <v>0</v>
      </c>
      <c r="R1866" s="21">
        <f t="shared" si="185"/>
        <v>5.9299999999999979</v>
      </c>
      <c r="S1866"/>
    </row>
    <row r="1867" spans="1:19" x14ac:dyDescent="0.25">
      <c r="A1867" t="s">
        <v>4586</v>
      </c>
      <c r="B1867" s="3" t="s">
        <v>3790</v>
      </c>
      <c r="C1867" t="s">
        <v>3791</v>
      </c>
      <c r="D1867" t="str">
        <f t="shared" si="180"/>
        <v>100% Cotton (organic)</v>
      </c>
      <c r="E1867" t="str">
        <f t="shared" si="182"/>
        <v>natural  (01E )</v>
      </c>
      <c r="F1867" s="1" t="s">
        <v>3705</v>
      </c>
      <c r="G1867" s="1" t="s">
        <v>6</v>
      </c>
      <c r="H1867" s="3" t="s">
        <v>4508</v>
      </c>
      <c r="I1867" s="2">
        <v>4046304226377</v>
      </c>
      <c r="J1867" s="21">
        <v>9</v>
      </c>
      <c r="L1867" s="63">
        <f t="shared" si="181"/>
        <v>21.6</v>
      </c>
      <c r="M1867" t="s">
        <v>3689</v>
      </c>
      <c r="P1867" s="16">
        <f t="shared" si="183"/>
        <v>15.12</v>
      </c>
      <c r="Q1867" s="5">
        <f t="shared" si="184"/>
        <v>0</v>
      </c>
      <c r="R1867" s="21">
        <f t="shared" si="185"/>
        <v>6.1199999999999992</v>
      </c>
      <c r="S1867"/>
    </row>
    <row r="1868" spans="1:19" x14ac:dyDescent="0.25">
      <c r="A1868" t="s">
        <v>4586</v>
      </c>
      <c r="B1868" s="3" t="s">
        <v>3792</v>
      </c>
      <c r="C1868" t="s">
        <v>3793</v>
      </c>
      <c r="D1868" t="str">
        <f t="shared" si="180"/>
        <v>100% Cotton (organic)</v>
      </c>
      <c r="E1868" t="str">
        <f t="shared" si="182"/>
        <v>natural  (01E )</v>
      </c>
      <c r="F1868" s="1" t="s">
        <v>3705</v>
      </c>
      <c r="G1868" s="1" t="s">
        <v>6</v>
      </c>
      <c r="H1868" s="3" t="s">
        <v>4509</v>
      </c>
      <c r="I1868" s="2">
        <v>4046304226384</v>
      </c>
      <c r="J1868" s="21">
        <v>9.3000000000000007</v>
      </c>
      <c r="L1868" s="63">
        <f t="shared" si="181"/>
        <v>22.3</v>
      </c>
      <c r="M1868" t="s">
        <v>3689</v>
      </c>
      <c r="P1868" s="16">
        <f t="shared" si="183"/>
        <v>15.61</v>
      </c>
      <c r="Q1868" s="5">
        <f t="shared" si="184"/>
        <v>0</v>
      </c>
      <c r="R1868" s="21">
        <f t="shared" si="185"/>
        <v>6.3099999999999987</v>
      </c>
      <c r="S1868"/>
    </row>
    <row r="1869" spans="1:19" x14ac:dyDescent="0.25">
      <c r="A1869" t="s">
        <v>4586</v>
      </c>
      <c r="B1869" s="3" t="s">
        <v>3794</v>
      </c>
      <c r="C1869" t="s">
        <v>3795</v>
      </c>
      <c r="D1869" t="str">
        <f t="shared" si="180"/>
        <v>100% Cotton (organic)</v>
      </c>
      <c r="E1869" t="str">
        <f t="shared" si="182"/>
        <v>indigo  (38E )</v>
      </c>
      <c r="F1869" s="1" t="s">
        <v>3714</v>
      </c>
      <c r="G1869" s="1" t="s">
        <v>3715</v>
      </c>
      <c r="H1869" s="3" t="s">
        <v>4506</v>
      </c>
      <c r="I1869" s="2">
        <v>4046304226391</v>
      </c>
      <c r="J1869" s="21">
        <v>8.9499999999999993</v>
      </c>
      <c r="L1869" s="63">
        <f t="shared" si="181"/>
        <v>21.5</v>
      </c>
      <c r="M1869" t="s">
        <v>3689</v>
      </c>
      <c r="P1869" s="16">
        <f t="shared" si="183"/>
        <v>15.049999999999999</v>
      </c>
      <c r="Q1869" s="5">
        <f t="shared" si="184"/>
        <v>0</v>
      </c>
      <c r="R1869" s="21">
        <f t="shared" si="185"/>
        <v>6.1</v>
      </c>
      <c r="S1869"/>
    </row>
    <row r="1870" spans="1:19" x14ac:dyDescent="0.25">
      <c r="A1870" t="s">
        <v>4586</v>
      </c>
      <c r="B1870" s="3" t="s">
        <v>3796</v>
      </c>
      <c r="C1870" t="s">
        <v>3797</v>
      </c>
      <c r="D1870" t="str">
        <f t="shared" si="180"/>
        <v>100% Cotton (organic)</v>
      </c>
      <c r="E1870" t="str">
        <f t="shared" si="182"/>
        <v>indigo  (38E )</v>
      </c>
      <c r="F1870" s="1" t="s">
        <v>3714</v>
      </c>
      <c r="G1870" s="1" t="s">
        <v>3715</v>
      </c>
      <c r="H1870" s="3" t="s">
        <v>4507</v>
      </c>
      <c r="I1870" s="2">
        <v>4046304226407</v>
      </c>
      <c r="J1870" s="21">
        <v>9.25</v>
      </c>
      <c r="L1870" s="63">
        <f t="shared" si="181"/>
        <v>22.2</v>
      </c>
      <c r="M1870" t="s">
        <v>3689</v>
      </c>
      <c r="P1870" s="16">
        <f t="shared" si="183"/>
        <v>15.54</v>
      </c>
      <c r="Q1870" s="5">
        <f t="shared" si="184"/>
        <v>0</v>
      </c>
      <c r="R1870" s="21">
        <f t="shared" si="185"/>
        <v>6.2899999999999991</v>
      </c>
      <c r="S1870"/>
    </row>
    <row r="1871" spans="1:19" x14ac:dyDescent="0.25">
      <c r="A1871" t="s">
        <v>4586</v>
      </c>
      <c r="B1871" s="3" t="s">
        <v>3798</v>
      </c>
      <c r="C1871" t="s">
        <v>3799</v>
      </c>
      <c r="D1871" t="str">
        <f t="shared" si="180"/>
        <v>100% Cotton (organic)</v>
      </c>
      <c r="E1871" t="str">
        <f t="shared" si="182"/>
        <v>indigo  (38E )</v>
      </c>
      <c r="F1871" s="1" t="s">
        <v>3714</v>
      </c>
      <c r="G1871" s="1" t="s">
        <v>3715</v>
      </c>
      <c r="H1871" s="3" t="s">
        <v>4508</v>
      </c>
      <c r="I1871" s="2">
        <v>4046304226414</v>
      </c>
      <c r="J1871" s="21">
        <v>9.5500000000000007</v>
      </c>
      <c r="L1871" s="63">
        <f t="shared" si="181"/>
        <v>22.900000000000002</v>
      </c>
      <c r="M1871" t="s">
        <v>3689</v>
      </c>
      <c r="P1871" s="16">
        <f t="shared" si="183"/>
        <v>16.03</v>
      </c>
      <c r="Q1871" s="5">
        <f t="shared" si="184"/>
        <v>0</v>
      </c>
      <c r="R1871" s="21">
        <f t="shared" si="185"/>
        <v>6.48</v>
      </c>
      <c r="S1871"/>
    </row>
    <row r="1872" spans="1:19" x14ac:dyDescent="0.25">
      <c r="A1872" t="s">
        <v>4586</v>
      </c>
      <c r="B1872" s="3" t="s">
        <v>3800</v>
      </c>
      <c r="C1872" t="s">
        <v>3801</v>
      </c>
      <c r="D1872" t="str">
        <f t="shared" si="180"/>
        <v>100% Cotton (organic)</v>
      </c>
      <c r="E1872" t="str">
        <f t="shared" si="182"/>
        <v>indigo  (38E )</v>
      </c>
      <c r="F1872" s="1" t="s">
        <v>3714</v>
      </c>
      <c r="G1872" s="1" t="s">
        <v>3715</v>
      </c>
      <c r="H1872" s="3" t="s">
        <v>4509</v>
      </c>
      <c r="I1872" s="2">
        <v>4046304226421</v>
      </c>
      <c r="J1872" s="21">
        <v>9.85</v>
      </c>
      <c r="L1872" s="63">
        <f t="shared" si="181"/>
        <v>23.65</v>
      </c>
      <c r="M1872" t="s">
        <v>3689</v>
      </c>
      <c r="P1872" s="16">
        <f t="shared" si="183"/>
        <v>16.555</v>
      </c>
      <c r="Q1872" s="5">
        <f t="shared" si="184"/>
        <v>0</v>
      </c>
      <c r="R1872" s="21">
        <f t="shared" si="185"/>
        <v>6.7050000000000001</v>
      </c>
      <c r="S1872"/>
    </row>
    <row r="1873" spans="1:19" x14ac:dyDescent="0.25">
      <c r="A1873" t="s">
        <v>4586</v>
      </c>
      <c r="B1873" s="3" t="s">
        <v>3802</v>
      </c>
      <c r="C1873" t="s">
        <v>3803</v>
      </c>
      <c r="D1873" t="str">
        <f t="shared" si="180"/>
        <v>100% Cotton (organic)</v>
      </c>
      <c r="E1873" t="str">
        <f t="shared" si="182"/>
        <v>silver  (90E )</v>
      </c>
      <c r="F1873" s="1" t="s">
        <v>3724</v>
      </c>
      <c r="G1873" s="1" t="s">
        <v>3725</v>
      </c>
      <c r="H1873" s="3" t="s">
        <v>4506</v>
      </c>
      <c r="I1873" s="2">
        <v>4046304226438</v>
      </c>
      <c r="J1873" s="21">
        <v>8.9499999999999993</v>
      </c>
      <c r="L1873" s="63">
        <f t="shared" si="181"/>
        <v>21.5</v>
      </c>
      <c r="M1873" t="s">
        <v>3689</v>
      </c>
      <c r="P1873" s="16">
        <f t="shared" si="183"/>
        <v>15.049999999999999</v>
      </c>
      <c r="Q1873" s="5">
        <f t="shared" si="184"/>
        <v>0</v>
      </c>
      <c r="R1873" s="21">
        <f t="shared" si="185"/>
        <v>6.1</v>
      </c>
      <c r="S1873"/>
    </row>
    <row r="1874" spans="1:19" x14ac:dyDescent="0.25">
      <c r="A1874" t="s">
        <v>4586</v>
      </c>
      <c r="B1874" s="3" t="s">
        <v>3804</v>
      </c>
      <c r="C1874" t="s">
        <v>3805</v>
      </c>
      <c r="D1874" t="str">
        <f t="shared" si="180"/>
        <v>100% Cotton (organic)</v>
      </c>
      <c r="E1874" t="str">
        <f t="shared" si="182"/>
        <v>silver  (90E )</v>
      </c>
      <c r="F1874" s="1" t="s">
        <v>3724</v>
      </c>
      <c r="G1874" s="1" t="s">
        <v>3725</v>
      </c>
      <c r="H1874" s="3" t="s">
        <v>4507</v>
      </c>
      <c r="I1874" s="2">
        <v>4046304226445</v>
      </c>
      <c r="J1874" s="21">
        <v>9.25</v>
      </c>
      <c r="L1874" s="63">
        <f t="shared" si="181"/>
        <v>22.2</v>
      </c>
      <c r="M1874" t="s">
        <v>3689</v>
      </c>
      <c r="P1874" s="16">
        <f t="shared" si="183"/>
        <v>15.54</v>
      </c>
      <c r="Q1874" s="5">
        <f t="shared" si="184"/>
        <v>0</v>
      </c>
      <c r="R1874" s="21">
        <f t="shared" si="185"/>
        <v>6.2899999999999991</v>
      </c>
      <c r="S1874"/>
    </row>
    <row r="1875" spans="1:19" x14ac:dyDescent="0.25">
      <c r="A1875" t="s">
        <v>4586</v>
      </c>
      <c r="B1875" s="3" t="s">
        <v>3806</v>
      </c>
      <c r="C1875" t="s">
        <v>3807</v>
      </c>
      <c r="D1875" t="str">
        <f t="shared" si="180"/>
        <v>100% Cotton (organic)</v>
      </c>
      <c r="E1875" t="str">
        <f t="shared" si="182"/>
        <v>silver  (90E )</v>
      </c>
      <c r="F1875" s="1" t="s">
        <v>3724</v>
      </c>
      <c r="G1875" s="1" t="s">
        <v>3725</v>
      </c>
      <c r="H1875" s="3" t="s">
        <v>4508</v>
      </c>
      <c r="I1875" s="2">
        <v>4046304226452</v>
      </c>
      <c r="J1875" s="21">
        <v>9.5500000000000007</v>
      </c>
      <c r="L1875" s="63">
        <f t="shared" si="181"/>
        <v>22.900000000000002</v>
      </c>
      <c r="M1875" t="s">
        <v>3689</v>
      </c>
      <c r="P1875" s="16">
        <f t="shared" si="183"/>
        <v>16.03</v>
      </c>
      <c r="Q1875" s="5">
        <f t="shared" si="184"/>
        <v>0</v>
      </c>
      <c r="R1875" s="21">
        <f t="shared" si="185"/>
        <v>6.48</v>
      </c>
      <c r="S1875"/>
    </row>
    <row r="1876" spans="1:19" x14ac:dyDescent="0.25">
      <c r="A1876" t="s">
        <v>4586</v>
      </c>
      <c r="B1876" s="3" t="s">
        <v>3808</v>
      </c>
      <c r="C1876" t="s">
        <v>3809</v>
      </c>
      <c r="D1876" t="str">
        <f t="shared" si="180"/>
        <v>100% Cotton (organic)</v>
      </c>
      <c r="E1876" t="str">
        <f t="shared" si="182"/>
        <v>silver  (90E )</v>
      </c>
      <c r="F1876" s="1" t="s">
        <v>3724</v>
      </c>
      <c r="G1876" s="1" t="s">
        <v>3725</v>
      </c>
      <c r="H1876" s="3" t="s">
        <v>4509</v>
      </c>
      <c r="I1876" s="2">
        <v>4046304226469</v>
      </c>
      <c r="J1876" s="21">
        <v>9.85</v>
      </c>
      <c r="L1876" s="63">
        <f t="shared" si="181"/>
        <v>23.65</v>
      </c>
      <c r="M1876" t="s">
        <v>3689</v>
      </c>
      <c r="P1876" s="16">
        <f t="shared" si="183"/>
        <v>16.555</v>
      </c>
      <c r="Q1876" s="5">
        <f t="shared" si="184"/>
        <v>0</v>
      </c>
      <c r="R1876" s="21">
        <f t="shared" si="185"/>
        <v>6.7050000000000001</v>
      </c>
      <c r="S1876"/>
    </row>
    <row r="1877" spans="1:19" x14ac:dyDescent="0.25">
      <c r="A1877" t="s">
        <v>4587</v>
      </c>
      <c r="B1877" s="3" t="s">
        <v>3810</v>
      </c>
      <c r="C1877" t="s">
        <v>171</v>
      </c>
      <c r="D1877" t="str">
        <f t="shared" si="180"/>
        <v>100% Cotton (organic)</v>
      </c>
      <c r="E1877" t="str">
        <f t="shared" si="182"/>
        <v>natural  (01E )</v>
      </c>
      <c r="F1877" s="1" t="s">
        <v>3705</v>
      </c>
      <c r="G1877" s="1" t="s">
        <v>6</v>
      </c>
      <c r="H1877" s="3" t="s">
        <v>4509</v>
      </c>
      <c r="I1877" s="2">
        <v>4046304226124</v>
      </c>
      <c r="J1877" s="21">
        <v>11.9</v>
      </c>
      <c r="L1877" s="63">
        <f t="shared" si="181"/>
        <v>28.549999999999997</v>
      </c>
      <c r="M1877" t="s">
        <v>3689</v>
      </c>
      <c r="P1877" s="16">
        <f t="shared" si="183"/>
        <v>19.984999999999996</v>
      </c>
      <c r="Q1877" s="5">
        <f t="shared" si="184"/>
        <v>0</v>
      </c>
      <c r="R1877" s="21">
        <f t="shared" si="185"/>
        <v>8.0849999999999955</v>
      </c>
      <c r="S1877"/>
    </row>
    <row r="1878" spans="1:19" x14ac:dyDescent="0.25">
      <c r="A1878" t="s">
        <v>4587</v>
      </c>
      <c r="B1878" s="3" t="s">
        <v>3811</v>
      </c>
      <c r="C1878" t="s">
        <v>173</v>
      </c>
      <c r="D1878" t="str">
        <f t="shared" si="180"/>
        <v>100% Cotton (organic)</v>
      </c>
      <c r="E1878" t="str">
        <f t="shared" si="182"/>
        <v>natural  (01E )</v>
      </c>
      <c r="F1878" s="1" t="s">
        <v>3705</v>
      </c>
      <c r="G1878" s="1" t="s">
        <v>6</v>
      </c>
      <c r="H1878" s="3" t="s">
        <v>4510</v>
      </c>
      <c r="I1878" s="2">
        <v>4046304226131</v>
      </c>
      <c r="J1878" s="21">
        <v>12.25</v>
      </c>
      <c r="L1878" s="63">
        <f t="shared" si="181"/>
        <v>29.4</v>
      </c>
      <c r="M1878" t="s">
        <v>3689</v>
      </c>
      <c r="P1878" s="16">
        <f t="shared" si="183"/>
        <v>20.58</v>
      </c>
      <c r="Q1878" s="5">
        <f t="shared" si="184"/>
        <v>0</v>
      </c>
      <c r="R1878" s="21">
        <f t="shared" si="185"/>
        <v>8.3299999999999983</v>
      </c>
      <c r="S1878"/>
    </row>
    <row r="1879" spans="1:19" x14ac:dyDescent="0.25">
      <c r="A1879" t="s">
        <v>4587</v>
      </c>
      <c r="B1879" s="3" t="s">
        <v>3812</v>
      </c>
      <c r="C1879" t="s">
        <v>175</v>
      </c>
      <c r="D1879" t="str">
        <f t="shared" si="180"/>
        <v>100% Cotton (organic)</v>
      </c>
      <c r="E1879" t="str">
        <f t="shared" si="182"/>
        <v>natural  (01E )</v>
      </c>
      <c r="F1879" s="1" t="s">
        <v>3705</v>
      </c>
      <c r="G1879" s="1" t="s">
        <v>6</v>
      </c>
      <c r="H1879" s="3" t="s">
        <v>4511</v>
      </c>
      <c r="I1879" s="2">
        <v>4046304226148</v>
      </c>
      <c r="J1879" s="21">
        <v>12.6</v>
      </c>
      <c r="L1879" s="63">
        <f t="shared" si="181"/>
        <v>30.25</v>
      </c>
      <c r="M1879" t="s">
        <v>3689</v>
      </c>
      <c r="P1879" s="16">
        <f t="shared" si="183"/>
        <v>21.174999999999997</v>
      </c>
      <c r="Q1879" s="5">
        <f t="shared" si="184"/>
        <v>0</v>
      </c>
      <c r="R1879" s="21">
        <f t="shared" si="185"/>
        <v>8.5749999999999975</v>
      </c>
      <c r="S1879"/>
    </row>
    <row r="1880" spans="1:19" x14ac:dyDescent="0.25">
      <c r="A1880" t="s">
        <v>4587</v>
      </c>
      <c r="B1880" s="3" t="s">
        <v>3813</v>
      </c>
      <c r="C1880" t="s">
        <v>3814</v>
      </c>
      <c r="D1880" t="str">
        <f t="shared" si="180"/>
        <v>100% Cotton (organic)</v>
      </c>
      <c r="E1880" t="str">
        <f t="shared" si="182"/>
        <v>indigo  (38E )</v>
      </c>
      <c r="F1880" s="1" t="s">
        <v>3714</v>
      </c>
      <c r="G1880" s="1" t="s">
        <v>3715</v>
      </c>
      <c r="H1880" s="3" t="s">
        <v>4509</v>
      </c>
      <c r="I1880" s="2">
        <v>4046304226162</v>
      </c>
      <c r="J1880" s="21">
        <v>12.8</v>
      </c>
      <c r="L1880" s="63">
        <f t="shared" si="181"/>
        <v>30.7</v>
      </c>
      <c r="M1880" t="s">
        <v>3689</v>
      </c>
      <c r="P1880" s="16">
        <f t="shared" si="183"/>
        <v>21.49</v>
      </c>
      <c r="Q1880" s="5">
        <f t="shared" si="184"/>
        <v>0</v>
      </c>
      <c r="R1880" s="21">
        <f t="shared" si="185"/>
        <v>8.6899999999999977</v>
      </c>
      <c r="S1880"/>
    </row>
    <row r="1881" spans="1:19" x14ac:dyDescent="0.25">
      <c r="A1881" t="s">
        <v>4587</v>
      </c>
      <c r="B1881" s="3" t="s">
        <v>3815</v>
      </c>
      <c r="C1881" t="s">
        <v>3816</v>
      </c>
      <c r="D1881" t="str">
        <f t="shared" si="180"/>
        <v>100% Cotton (organic)</v>
      </c>
      <c r="E1881" t="str">
        <f t="shared" si="182"/>
        <v>indigo  (38E )</v>
      </c>
      <c r="F1881" s="1" t="s">
        <v>3714</v>
      </c>
      <c r="G1881" s="1" t="s">
        <v>3715</v>
      </c>
      <c r="H1881" s="3" t="s">
        <v>4510</v>
      </c>
      <c r="I1881" s="2">
        <v>4046304226179</v>
      </c>
      <c r="J1881" s="21">
        <v>13.15</v>
      </c>
      <c r="L1881" s="63">
        <f t="shared" si="181"/>
        <v>31.55</v>
      </c>
      <c r="M1881" t="s">
        <v>3689</v>
      </c>
      <c r="P1881" s="16">
        <f t="shared" si="183"/>
        <v>22.085000000000001</v>
      </c>
      <c r="Q1881" s="5">
        <f t="shared" si="184"/>
        <v>0</v>
      </c>
      <c r="R1881" s="21">
        <f t="shared" si="185"/>
        <v>8.9350000000000005</v>
      </c>
      <c r="S1881"/>
    </row>
    <row r="1882" spans="1:19" x14ac:dyDescent="0.25">
      <c r="A1882" t="s">
        <v>4587</v>
      </c>
      <c r="B1882" s="3" t="s">
        <v>3817</v>
      </c>
      <c r="C1882" t="s">
        <v>3818</v>
      </c>
      <c r="D1882" t="str">
        <f t="shared" si="180"/>
        <v>100% Cotton (organic)</v>
      </c>
      <c r="E1882" t="str">
        <f t="shared" si="182"/>
        <v>indigo  (38E )</v>
      </c>
      <c r="F1882" s="1" t="s">
        <v>3714</v>
      </c>
      <c r="G1882" s="1" t="s">
        <v>3715</v>
      </c>
      <c r="H1882" s="3" t="s">
        <v>4511</v>
      </c>
      <c r="I1882" s="2">
        <v>4046304226186</v>
      </c>
      <c r="J1882" s="21">
        <v>13.5</v>
      </c>
      <c r="L1882" s="63">
        <f t="shared" si="181"/>
        <v>32.4</v>
      </c>
      <c r="M1882" t="s">
        <v>3689</v>
      </c>
      <c r="P1882" s="16">
        <f t="shared" si="183"/>
        <v>22.679999999999996</v>
      </c>
      <c r="Q1882" s="5">
        <f t="shared" si="184"/>
        <v>0</v>
      </c>
      <c r="R1882" s="21">
        <f t="shared" si="185"/>
        <v>9.1799999999999962</v>
      </c>
      <c r="S1882"/>
    </row>
    <row r="1883" spans="1:19" x14ac:dyDescent="0.25">
      <c r="A1883" t="s">
        <v>4587</v>
      </c>
      <c r="B1883" s="3" t="s">
        <v>3819</v>
      </c>
      <c r="C1883" t="s">
        <v>3820</v>
      </c>
      <c r="D1883" t="str">
        <f t="shared" si="180"/>
        <v>100% Cotton (organic)</v>
      </c>
      <c r="E1883" t="str">
        <f t="shared" si="182"/>
        <v>silver  (90E )</v>
      </c>
      <c r="F1883" s="1" t="s">
        <v>3724</v>
      </c>
      <c r="G1883" s="1" t="s">
        <v>3725</v>
      </c>
      <c r="H1883" s="3" t="s">
        <v>4509</v>
      </c>
      <c r="I1883" s="2">
        <v>4046304226209</v>
      </c>
      <c r="J1883" s="21">
        <v>12.8</v>
      </c>
      <c r="L1883" s="63">
        <f t="shared" si="181"/>
        <v>30.7</v>
      </c>
      <c r="M1883" t="s">
        <v>3689</v>
      </c>
      <c r="P1883" s="16">
        <f t="shared" si="183"/>
        <v>21.49</v>
      </c>
      <c r="Q1883" s="5">
        <f t="shared" si="184"/>
        <v>0</v>
      </c>
      <c r="R1883" s="21">
        <f t="shared" si="185"/>
        <v>8.6899999999999977</v>
      </c>
      <c r="S1883"/>
    </row>
    <row r="1884" spans="1:19" x14ac:dyDescent="0.25">
      <c r="A1884" t="s">
        <v>4587</v>
      </c>
      <c r="B1884" s="3" t="s">
        <v>3821</v>
      </c>
      <c r="C1884" t="s">
        <v>3822</v>
      </c>
      <c r="D1884" t="str">
        <f t="shared" si="180"/>
        <v>100% Cotton (organic)</v>
      </c>
      <c r="E1884" t="str">
        <f t="shared" si="182"/>
        <v>silver  (90E )</v>
      </c>
      <c r="F1884" s="1" t="s">
        <v>3724</v>
      </c>
      <c r="G1884" s="1" t="s">
        <v>3725</v>
      </c>
      <c r="H1884" s="3" t="s">
        <v>4510</v>
      </c>
      <c r="I1884" s="2">
        <v>4046304226216</v>
      </c>
      <c r="J1884" s="21">
        <v>13.15</v>
      </c>
      <c r="L1884" s="63">
        <f t="shared" si="181"/>
        <v>31.55</v>
      </c>
      <c r="M1884" t="s">
        <v>3689</v>
      </c>
      <c r="P1884" s="16">
        <f t="shared" si="183"/>
        <v>22.085000000000001</v>
      </c>
      <c r="Q1884" s="5">
        <f t="shared" si="184"/>
        <v>0</v>
      </c>
      <c r="R1884" s="21">
        <f t="shared" si="185"/>
        <v>8.9350000000000005</v>
      </c>
      <c r="S1884"/>
    </row>
    <row r="1885" spans="1:19" x14ac:dyDescent="0.25">
      <c r="A1885" t="s">
        <v>4587</v>
      </c>
      <c r="B1885" s="3" t="s">
        <v>3823</v>
      </c>
      <c r="C1885" t="s">
        <v>3824</v>
      </c>
      <c r="D1885" t="str">
        <f t="shared" si="180"/>
        <v>100% Cotton (organic)</v>
      </c>
      <c r="E1885" t="str">
        <f t="shared" si="182"/>
        <v>silver  (90E )</v>
      </c>
      <c r="F1885" s="1" t="s">
        <v>3724</v>
      </c>
      <c r="G1885" s="1" t="s">
        <v>3725</v>
      </c>
      <c r="H1885" s="3" t="s">
        <v>4511</v>
      </c>
      <c r="I1885" s="2">
        <v>4046304226223</v>
      </c>
      <c r="J1885" s="21">
        <v>13.5</v>
      </c>
      <c r="L1885" s="63">
        <f t="shared" si="181"/>
        <v>32.4</v>
      </c>
      <c r="M1885" t="s">
        <v>3689</v>
      </c>
      <c r="P1885" s="16">
        <f t="shared" si="183"/>
        <v>22.679999999999996</v>
      </c>
      <c r="Q1885" s="5">
        <f t="shared" si="184"/>
        <v>0</v>
      </c>
      <c r="R1885" s="21">
        <f t="shared" si="185"/>
        <v>9.1799999999999962</v>
      </c>
      <c r="S1885"/>
    </row>
    <row r="1886" spans="1:19" x14ac:dyDescent="0.25">
      <c r="A1886" t="s">
        <v>4586</v>
      </c>
      <c r="B1886" s="3" t="s">
        <v>3825</v>
      </c>
      <c r="C1886" t="s">
        <v>3826</v>
      </c>
      <c r="D1886" t="str">
        <f t="shared" ref="D1886:D1897" si="186">M1886</f>
        <v>100% Cotton (organic)</v>
      </c>
      <c r="E1886" t="str">
        <f t="shared" si="182"/>
        <v>natural  (01E )</v>
      </c>
      <c r="F1886" s="1" t="s">
        <v>3705</v>
      </c>
      <c r="G1886" s="1" t="s">
        <v>6</v>
      </c>
      <c r="H1886" s="3" t="s">
        <v>4506</v>
      </c>
      <c r="I1886" s="2">
        <v>4046304226230</v>
      </c>
      <c r="J1886" s="21">
        <v>10.9</v>
      </c>
      <c r="L1886" s="63">
        <f t="shared" si="181"/>
        <v>26.150000000000002</v>
      </c>
      <c r="M1886" t="s">
        <v>3689</v>
      </c>
      <c r="P1886" s="16">
        <f t="shared" si="183"/>
        <v>18.305</v>
      </c>
      <c r="Q1886" s="5">
        <f t="shared" si="184"/>
        <v>0</v>
      </c>
      <c r="R1886" s="21">
        <f t="shared" si="185"/>
        <v>7.4049999999999994</v>
      </c>
      <c r="S1886"/>
    </row>
    <row r="1887" spans="1:19" x14ac:dyDescent="0.25">
      <c r="A1887" t="s">
        <v>4586</v>
      </c>
      <c r="B1887" s="3" t="s">
        <v>3827</v>
      </c>
      <c r="C1887" t="s">
        <v>3828</v>
      </c>
      <c r="D1887" t="str">
        <f t="shared" si="186"/>
        <v>100% Cotton (organic)</v>
      </c>
      <c r="E1887" t="str">
        <f t="shared" si="182"/>
        <v>natural  (01E )</v>
      </c>
      <c r="F1887" s="1" t="s">
        <v>3705</v>
      </c>
      <c r="G1887" s="1" t="s">
        <v>6</v>
      </c>
      <c r="H1887" s="3" t="s">
        <v>4507</v>
      </c>
      <c r="I1887" s="2">
        <v>4046304226247</v>
      </c>
      <c r="J1887" s="21">
        <v>11.15</v>
      </c>
      <c r="L1887" s="63">
        <f t="shared" si="181"/>
        <v>26.75</v>
      </c>
      <c r="M1887" t="s">
        <v>3689</v>
      </c>
      <c r="P1887" s="16">
        <f t="shared" si="183"/>
        <v>18.724999999999998</v>
      </c>
      <c r="Q1887" s="5">
        <f t="shared" si="184"/>
        <v>0</v>
      </c>
      <c r="R1887" s="21">
        <f t="shared" si="185"/>
        <v>7.5749999999999975</v>
      </c>
      <c r="S1887"/>
    </row>
    <row r="1888" spans="1:19" x14ac:dyDescent="0.25">
      <c r="A1888" t="s">
        <v>4586</v>
      </c>
      <c r="B1888" s="3" t="s">
        <v>3829</v>
      </c>
      <c r="C1888" t="s">
        <v>3830</v>
      </c>
      <c r="D1888" t="str">
        <f t="shared" si="186"/>
        <v>100% Cotton (organic)</v>
      </c>
      <c r="E1888" t="str">
        <f t="shared" si="182"/>
        <v>natural  (01E )</v>
      </c>
      <c r="F1888" s="1" t="s">
        <v>3705</v>
      </c>
      <c r="G1888" s="1" t="s">
        <v>6</v>
      </c>
      <c r="H1888" s="3" t="s">
        <v>4508</v>
      </c>
      <c r="I1888" s="2">
        <v>4046304226254</v>
      </c>
      <c r="J1888" s="21">
        <v>11.4</v>
      </c>
      <c r="L1888" s="63">
        <f t="shared" si="181"/>
        <v>27.35</v>
      </c>
      <c r="M1888" t="s">
        <v>3689</v>
      </c>
      <c r="P1888" s="16">
        <f t="shared" si="183"/>
        <v>19.145</v>
      </c>
      <c r="Q1888" s="5">
        <f t="shared" si="184"/>
        <v>0</v>
      </c>
      <c r="R1888" s="21">
        <f t="shared" si="185"/>
        <v>7.7449999999999992</v>
      </c>
      <c r="S1888"/>
    </row>
    <row r="1889" spans="1:19" x14ac:dyDescent="0.25">
      <c r="A1889" t="s">
        <v>4586</v>
      </c>
      <c r="B1889" s="3" t="s">
        <v>3831</v>
      </c>
      <c r="C1889" t="s">
        <v>3832</v>
      </c>
      <c r="D1889" t="str">
        <f t="shared" si="186"/>
        <v>100% Cotton (organic)</v>
      </c>
      <c r="E1889" t="str">
        <f t="shared" si="182"/>
        <v>natural  (01E )</v>
      </c>
      <c r="F1889" s="1" t="s">
        <v>3705</v>
      </c>
      <c r="G1889" s="1" t="s">
        <v>6</v>
      </c>
      <c r="H1889" s="3" t="s">
        <v>4509</v>
      </c>
      <c r="I1889" s="2">
        <v>4046304226261</v>
      </c>
      <c r="J1889" s="21">
        <v>11.65</v>
      </c>
      <c r="L1889" s="63">
        <f t="shared" si="181"/>
        <v>27.950000000000003</v>
      </c>
      <c r="M1889" t="s">
        <v>3689</v>
      </c>
      <c r="P1889" s="16">
        <f t="shared" si="183"/>
        <v>19.565000000000001</v>
      </c>
      <c r="Q1889" s="5">
        <f t="shared" si="184"/>
        <v>0</v>
      </c>
      <c r="R1889" s="21">
        <f t="shared" si="185"/>
        <v>7.9150000000000009</v>
      </c>
      <c r="S1889"/>
    </row>
    <row r="1890" spans="1:19" x14ac:dyDescent="0.25">
      <c r="A1890" t="s">
        <v>4586</v>
      </c>
      <c r="B1890" s="3" t="s">
        <v>3833</v>
      </c>
      <c r="C1890" t="s">
        <v>3834</v>
      </c>
      <c r="D1890" t="str">
        <f t="shared" si="186"/>
        <v>100% Cotton (organic)</v>
      </c>
      <c r="E1890" t="str">
        <f t="shared" si="182"/>
        <v>indigo  (38E )</v>
      </c>
      <c r="F1890" s="1" t="s">
        <v>3714</v>
      </c>
      <c r="G1890" s="1" t="s">
        <v>3715</v>
      </c>
      <c r="H1890" s="3" t="s">
        <v>4506</v>
      </c>
      <c r="I1890" s="2">
        <v>4046304226278</v>
      </c>
      <c r="J1890" s="21">
        <v>11.65</v>
      </c>
      <c r="L1890" s="63">
        <f t="shared" si="181"/>
        <v>27.950000000000003</v>
      </c>
      <c r="M1890" t="s">
        <v>3689</v>
      </c>
      <c r="P1890" s="16">
        <f t="shared" si="183"/>
        <v>19.565000000000001</v>
      </c>
      <c r="Q1890" s="5">
        <f t="shared" si="184"/>
        <v>0</v>
      </c>
      <c r="R1890" s="21">
        <f t="shared" si="185"/>
        <v>7.9150000000000009</v>
      </c>
      <c r="S1890"/>
    </row>
    <row r="1891" spans="1:19" x14ac:dyDescent="0.25">
      <c r="A1891" t="s">
        <v>4586</v>
      </c>
      <c r="B1891" s="3" t="s">
        <v>3835</v>
      </c>
      <c r="C1891" t="s">
        <v>3836</v>
      </c>
      <c r="D1891" t="str">
        <f t="shared" si="186"/>
        <v>100% Cotton (organic)</v>
      </c>
      <c r="E1891" t="str">
        <f t="shared" si="182"/>
        <v>indigo  (38E )</v>
      </c>
      <c r="F1891" s="1" t="s">
        <v>3714</v>
      </c>
      <c r="G1891" s="1" t="s">
        <v>3715</v>
      </c>
      <c r="H1891" s="3" t="s">
        <v>4507</v>
      </c>
      <c r="I1891" s="2">
        <v>4046304226285</v>
      </c>
      <c r="J1891" s="21">
        <v>12</v>
      </c>
      <c r="L1891" s="63">
        <f t="shared" si="181"/>
        <v>28.799999999999997</v>
      </c>
      <c r="M1891" t="s">
        <v>3689</v>
      </c>
      <c r="P1891" s="16">
        <f t="shared" si="183"/>
        <v>20.159999999999997</v>
      </c>
      <c r="Q1891" s="5">
        <f t="shared" si="184"/>
        <v>0</v>
      </c>
      <c r="R1891" s="21">
        <f t="shared" si="185"/>
        <v>8.1599999999999966</v>
      </c>
      <c r="S1891"/>
    </row>
    <row r="1892" spans="1:19" x14ac:dyDescent="0.25">
      <c r="A1892" t="s">
        <v>4586</v>
      </c>
      <c r="B1892" s="3" t="s">
        <v>3837</v>
      </c>
      <c r="C1892" t="s">
        <v>3838</v>
      </c>
      <c r="D1892" t="str">
        <f t="shared" si="186"/>
        <v>100% Cotton (organic)</v>
      </c>
      <c r="E1892" t="str">
        <f t="shared" si="182"/>
        <v>indigo  (38E )</v>
      </c>
      <c r="F1892" s="1" t="s">
        <v>3714</v>
      </c>
      <c r="G1892" s="1" t="s">
        <v>3715</v>
      </c>
      <c r="H1892" s="3" t="s">
        <v>4508</v>
      </c>
      <c r="I1892" s="2">
        <v>4046304226292</v>
      </c>
      <c r="J1892" s="21">
        <v>12.35</v>
      </c>
      <c r="L1892" s="63">
        <f t="shared" si="181"/>
        <v>29.65</v>
      </c>
      <c r="M1892" t="s">
        <v>3689</v>
      </c>
      <c r="P1892" s="16">
        <f t="shared" si="183"/>
        <v>20.754999999999999</v>
      </c>
      <c r="Q1892" s="5">
        <f t="shared" si="184"/>
        <v>0</v>
      </c>
      <c r="R1892" s="21">
        <f t="shared" si="185"/>
        <v>8.4049999999999994</v>
      </c>
      <c r="S1892"/>
    </row>
    <row r="1893" spans="1:19" x14ac:dyDescent="0.25">
      <c r="A1893" t="s">
        <v>4586</v>
      </c>
      <c r="B1893" s="3" t="s">
        <v>3839</v>
      </c>
      <c r="C1893" t="s">
        <v>3840</v>
      </c>
      <c r="D1893" t="str">
        <f t="shared" si="186"/>
        <v>100% Cotton (organic)</v>
      </c>
      <c r="E1893" t="str">
        <f t="shared" si="182"/>
        <v>indigo  (38E )</v>
      </c>
      <c r="F1893" s="1" t="s">
        <v>3714</v>
      </c>
      <c r="G1893" s="1" t="s">
        <v>3715</v>
      </c>
      <c r="H1893" s="3" t="s">
        <v>4509</v>
      </c>
      <c r="I1893" s="2">
        <v>4046304226308</v>
      </c>
      <c r="J1893" s="21">
        <v>12.7</v>
      </c>
      <c r="L1893" s="63">
        <f t="shared" si="181"/>
        <v>30.5</v>
      </c>
      <c r="M1893" t="s">
        <v>3689</v>
      </c>
      <c r="P1893" s="16">
        <f t="shared" si="183"/>
        <v>21.349999999999998</v>
      </c>
      <c r="Q1893" s="5">
        <f t="shared" si="184"/>
        <v>0</v>
      </c>
      <c r="R1893" s="21">
        <f t="shared" si="185"/>
        <v>8.6499999999999986</v>
      </c>
      <c r="S1893"/>
    </row>
    <row r="1894" spans="1:19" x14ac:dyDescent="0.25">
      <c r="A1894" t="s">
        <v>4586</v>
      </c>
      <c r="B1894" s="3" t="s">
        <v>3841</v>
      </c>
      <c r="C1894" t="s">
        <v>3842</v>
      </c>
      <c r="D1894" t="str">
        <f t="shared" si="186"/>
        <v>100% Cotton (organic)</v>
      </c>
      <c r="E1894" t="str">
        <f t="shared" si="182"/>
        <v>silver  (90E )</v>
      </c>
      <c r="F1894" s="1" t="s">
        <v>3724</v>
      </c>
      <c r="G1894" s="1" t="s">
        <v>3725</v>
      </c>
      <c r="H1894" s="3" t="s">
        <v>4506</v>
      </c>
      <c r="I1894" s="2">
        <v>4046304226315</v>
      </c>
      <c r="J1894" s="21">
        <v>11.65</v>
      </c>
      <c r="L1894" s="63">
        <f t="shared" si="181"/>
        <v>27.950000000000003</v>
      </c>
      <c r="M1894" t="s">
        <v>3689</v>
      </c>
      <c r="P1894" s="16">
        <f t="shared" si="183"/>
        <v>19.565000000000001</v>
      </c>
      <c r="Q1894" s="5">
        <f t="shared" si="184"/>
        <v>0</v>
      </c>
      <c r="R1894" s="21">
        <f t="shared" si="185"/>
        <v>7.9150000000000009</v>
      </c>
      <c r="S1894"/>
    </row>
    <row r="1895" spans="1:19" x14ac:dyDescent="0.25">
      <c r="A1895" t="s">
        <v>4586</v>
      </c>
      <c r="B1895" s="3" t="s">
        <v>3843</v>
      </c>
      <c r="C1895" t="s">
        <v>3844</v>
      </c>
      <c r="D1895" t="str">
        <f t="shared" si="186"/>
        <v>100% Cotton (organic)</v>
      </c>
      <c r="E1895" t="str">
        <f t="shared" si="182"/>
        <v>silver  (90E )</v>
      </c>
      <c r="F1895" s="1" t="s">
        <v>3724</v>
      </c>
      <c r="G1895" s="1" t="s">
        <v>3725</v>
      </c>
      <c r="H1895" s="3" t="s">
        <v>4507</v>
      </c>
      <c r="I1895" s="2">
        <v>4046304226322</v>
      </c>
      <c r="J1895" s="21">
        <v>12</v>
      </c>
      <c r="L1895" s="63">
        <f t="shared" si="181"/>
        <v>28.799999999999997</v>
      </c>
      <c r="M1895" t="s">
        <v>3689</v>
      </c>
      <c r="P1895" s="16">
        <f t="shared" si="183"/>
        <v>20.159999999999997</v>
      </c>
      <c r="Q1895" s="5">
        <f t="shared" si="184"/>
        <v>0</v>
      </c>
      <c r="R1895" s="21">
        <f t="shared" si="185"/>
        <v>8.1599999999999966</v>
      </c>
      <c r="S1895"/>
    </row>
    <row r="1896" spans="1:19" x14ac:dyDescent="0.25">
      <c r="A1896" t="s">
        <v>4586</v>
      </c>
      <c r="B1896" s="3" t="s">
        <v>3845</v>
      </c>
      <c r="C1896" t="s">
        <v>3846</v>
      </c>
      <c r="D1896" t="str">
        <f t="shared" si="186"/>
        <v>100% Cotton (organic)</v>
      </c>
      <c r="E1896" t="str">
        <f t="shared" si="182"/>
        <v>silver  (90E )</v>
      </c>
      <c r="F1896" s="1" t="s">
        <v>3724</v>
      </c>
      <c r="G1896" s="1" t="s">
        <v>3725</v>
      </c>
      <c r="H1896" s="3" t="s">
        <v>4508</v>
      </c>
      <c r="I1896" s="2">
        <v>4046304226339</v>
      </c>
      <c r="J1896" s="21">
        <v>12.35</v>
      </c>
      <c r="L1896" s="63">
        <f t="shared" si="181"/>
        <v>29.65</v>
      </c>
      <c r="M1896" t="s">
        <v>3689</v>
      </c>
      <c r="P1896" s="16">
        <f t="shared" si="183"/>
        <v>20.754999999999999</v>
      </c>
      <c r="Q1896" s="5">
        <f t="shared" si="184"/>
        <v>0</v>
      </c>
      <c r="R1896" s="21">
        <f t="shared" si="185"/>
        <v>8.4049999999999994</v>
      </c>
      <c r="S1896"/>
    </row>
    <row r="1897" spans="1:19" x14ac:dyDescent="0.25">
      <c r="A1897" t="s">
        <v>4586</v>
      </c>
      <c r="B1897" s="3" t="s">
        <v>3847</v>
      </c>
      <c r="C1897" t="s">
        <v>3848</v>
      </c>
      <c r="D1897" t="str">
        <f t="shared" si="186"/>
        <v>100% Cotton (organic)</v>
      </c>
      <c r="E1897" t="str">
        <f t="shared" si="182"/>
        <v>silver  (90E )</v>
      </c>
      <c r="F1897" s="1" t="s">
        <v>3724</v>
      </c>
      <c r="G1897" s="1" t="s">
        <v>3725</v>
      </c>
      <c r="H1897" s="3" t="s">
        <v>4509</v>
      </c>
      <c r="I1897" s="2">
        <v>4046304226346</v>
      </c>
      <c r="J1897" s="21">
        <v>12.7</v>
      </c>
      <c r="L1897" s="63">
        <f t="shared" si="181"/>
        <v>30.5</v>
      </c>
      <c r="M1897" t="s">
        <v>3689</v>
      </c>
      <c r="P1897" s="16">
        <f t="shared" si="183"/>
        <v>21.349999999999998</v>
      </c>
      <c r="Q1897" s="5">
        <f t="shared" si="184"/>
        <v>0</v>
      </c>
      <c r="R1897" s="21">
        <f t="shared" si="185"/>
        <v>8.6499999999999986</v>
      </c>
      <c r="S1897"/>
    </row>
    <row r="1898" spans="1:19" x14ac:dyDescent="0.25">
      <c r="A1898" t="s">
        <v>3851</v>
      </c>
      <c r="B1898" s="3" t="s">
        <v>3849</v>
      </c>
      <c r="C1898" t="s">
        <v>3850</v>
      </c>
      <c r="D1898" t="str">
        <f>M1898&amp;", "&amp;" "&amp;N1898&amp;", "&amp;" "&amp;O1898&amp;""</f>
        <v>70% Virgin wool (organic),  28% Silk,  2% Elastane</v>
      </c>
      <c r="E1898" t="str">
        <f t="shared" si="182"/>
        <v>sahara  (1800 )</v>
      </c>
      <c r="F1898" s="1">
        <v>1800</v>
      </c>
      <c r="G1898" s="1" t="s">
        <v>4499</v>
      </c>
      <c r="H1898" s="3" t="s">
        <v>1135</v>
      </c>
      <c r="I1898" s="2">
        <v>4046304273746</v>
      </c>
      <c r="J1898" s="21">
        <v>33.6</v>
      </c>
      <c r="L1898" s="63">
        <f t="shared" si="181"/>
        <v>80.650000000000006</v>
      </c>
      <c r="M1898" t="s">
        <v>1590</v>
      </c>
      <c r="N1898" t="s">
        <v>3852</v>
      </c>
      <c r="O1898" t="s">
        <v>3853</v>
      </c>
      <c r="P1898" s="15">
        <f>L1898*(1-$P$3)</f>
        <v>52.422500000000007</v>
      </c>
      <c r="Q1898" s="5">
        <f t="shared" si="184"/>
        <v>0</v>
      </c>
      <c r="R1898" s="21">
        <f t="shared" si="185"/>
        <v>18.822500000000005</v>
      </c>
      <c r="S1898"/>
    </row>
    <row r="1899" spans="1:19" x14ac:dyDescent="0.25">
      <c r="A1899" t="s">
        <v>3851</v>
      </c>
      <c r="B1899" s="3" t="s">
        <v>3854</v>
      </c>
      <c r="C1899" t="s">
        <v>3855</v>
      </c>
      <c r="D1899" t="str">
        <f t="shared" ref="D1899:D1962" si="187">M1899&amp;", "&amp;" "&amp;N1899&amp;", "&amp;" "&amp;O1899&amp;""</f>
        <v>70% Virgin wool (organic),  28% Silk,  2% Elastane</v>
      </c>
      <c r="E1899" t="str">
        <f t="shared" si="182"/>
        <v>sahara  (1800 )</v>
      </c>
      <c r="F1899" s="1">
        <v>1800</v>
      </c>
      <c r="G1899" s="1" t="s">
        <v>4499</v>
      </c>
      <c r="H1899" s="3" t="s">
        <v>1138</v>
      </c>
      <c r="I1899" s="2">
        <v>4046304273739</v>
      </c>
      <c r="J1899" s="21">
        <v>30.3</v>
      </c>
      <c r="L1899" s="63">
        <f t="shared" si="181"/>
        <v>72.7</v>
      </c>
      <c r="M1899" t="s">
        <v>1590</v>
      </c>
      <c r="N1899" t="s">
        <v>3852</v>
      </c>
      <c r="O1899" t="s">
        <v>3853</v>
      </c>
      <c r="P1899" s="15">
        <f>L1899*(1-$P$3)</f>
        <v>47.255000000000003</v>
      </c>
      <c r="Q1899" s="5">
        <f t="shared" si="184"/>
        <v>0</v>
      </c>
      <c r="R1899" s="21">
        <f t="shared" si="185"/>
        <v>16.955000000000002</v>
      </c>
      <c r="S1899"/>
    </row>
    <row r="1900" spans="1:19" x14ac:dyDescent="0.25">
      <c r="A1900" t="s">
        <v>3851</v>
      </c>
      <c r="B1900" s="3" t="s">
        <v>3856</v>
      </c>
      <c r="C1900" t="s">
        <v>3857</v>
      </c>
      <c r="D1900" t="str">
        <f t="shared" si="187"/>
        <v>70% Virgin wool (organic),  28% Silk,  2% Elastane</v>
      </c>
      <c r="E1900" t="str">
        <f t="shared" si="182"/>
        <v>sahara  (1800 )</v>
      </c>
      <c r="F1900" s="1">
        <v>1800</v>
      </c>
      <c r="G1900" s="1" t="s">
        <v>4499</v>
      </c>
      <c r="H1900" s="3" t="s">
        <v>1141</v>
      </c>
      <c r="I1900" s="2">
        <v>4046304273722</v>
      </c>
      <c r="J1900" s="21">
        <v>30.3</v>
      </c>
      <c r="L1900" s="63">
        <f t="shared" si="181"/>
        <v>72.7</v>
      </c>
      <c r="M1900" t="s">
        <v>1590</v>
      </c>
      <c r="N1900" t="s">
        <v>3852</v>
      </c>
      <c r="O1900" t="s">
        <v>3853</v>
      </c>
      <c r="P1900" s="15">
        <f t="shared" ref="P1900:P1963" si="188">L1900*(1-$P$3)</f>
        <v>47.255000000000003</v>
      </c>
      <c r="Q1900" s="5">
        <f t="shared" si="184"/>
        <v>0</v>
      </c>
      <c r="R1900" s="21">
        <f t="shared" si="185"/>
        <v>16.955000000000002</v>
      </c>
      <c r="S1900"/>
    </row>
    <row r="1901" spans="1:19" x14ac:dyDescent="0.25">
      <c r="A1901" t="s">
        <v>3851</v>
      </c>
      <c r="B1901" s="3" t="s">
        <v>3858</v>
      </c>
      <c r="C1901" t="s">
        <v>3859</v>
      </c>
      <c r="D1901" t="str">
        <f t="shared" si="187"/>
        <v>70% Virgin wool (organic),  28% Silk,  2% Elastane</v>
      </c>
      <c r="E1901" t="str">
        <f t="shared" si="182"/>
        <v>sahara  (1800 )</v>
      </c>
      <c r="F1901" s="1">
        <v>1800</v>
      </c>
      <c r="G1901" s="1" t="s">
        <v>4499</v>
      </c>
      <c r="H1901" s="3" t="s">
        <v>1144</v>
      </c>
      <c r="I1901" s="2">
        <v>4046304273753</v>
      </c>
      <c r="J1901" s="21">
        <v>33.6</v>
      </c>
      <c r="L1901" s="63">
        <f t="shared" si="181"/>
        <v>80.650000000000006</v>
      </c>
      <c r="M1901" t="s">
        <v>1590</v>
      </c>
      <c r="N1901" t="s">
        <v>3852</v>
      </c>
      <c r="O1901" t="s">
        <v>3853</v>
      </c>
      <c r="P1901" s="15">
        <f t="shared" si="188"/>
        <v>52.422500000000007</v>
      </c>
      <c r="Q1901" s="5">
        <f t="shared" si="184"/>
        <v>0</v>
      </c>
      <c r="R1901" s="21">
        <f t="shared" si="185"/>
        <v>18.822500000000005</v>
      </c>
      <c r="S1901"/>
    </row>
    <row r="1902" spans="1:19" x14ac:dyDescent="0.25">
      <c r="A1902" t="s">
        <v>3851</v>
      </c>
      <c r="B1902" s="3" t="s">
        <v>3860</v>
      </c>
      <c r="C1902" t="s">
        <v>3861</v>
      </c>
      <c r="D1902" t="str">
        <f t="shared" si="187"/>
        <v>70% Virgin wool (organic),  28% Silk,  2% Elastane</v>
      </c>
      <c r="E1902" t="str">
        <f t="shared" si="182"/>
        <v>smaragd  (7200 )</v>
      </c>
      <c r="F1902" s="1">
        <v>7200</v>
      </c>
      <c r="G1902" s="1" t="s">
        <v>4501</v>
      </c>
      <c r="H1902" s="3" t="s">
        <v>1135</v>
      </c>
      <c r="I1902" s="2">
        <v>4046304273784</v>
      </c>
      <c r="J1902" s="21">
        <v>33.6</v>
      </c>
      <c r="L1902" s="63">
        <f t="shared" si="181"/>
        <v>80.650000000000006</v>
      </c>
      <c r="M1902" t="s">
        <v>1590</v>
      </c>
      <c r="N1902" t="s">
        <v>3852</v>
      </c>
      <c r="O1902" t="s">
        <v>3853</v>
      </c>
      <c r="P1902" s="15">
        <f t="shared" si="188"/>
        <v>52.422500000000007</v>
      </c>
      <c r="Q1902" s="5">
        <f t="shared" si="184"/>
        <v>0</v>
      </c>
      <c r="R1902" s="21">
        <f t="shared" si="185"/>
        <v>18.822500000000005</v>
      </c>
      <c r="S1902"/>
    </row>
    <row r="1903" spans="1:19" x14ac:dyDescent="0.25">
      <c r="A1903" t="s">
        <v>3851</v>
      </c>
      <c r="B1903" s="3" t="s">
        <v>3862</v>
      </c>
      <c r="C1903" t="s">
        <v>3863</v>
      </c>
      <c r="D1903" t="str">
        <f t="shared" si="187"/>
        <v>70% Virgin wool (organic),  28% Silk,  2% Elastane</v>
      </c>
      <c r="E1903" t="str">
        <f t="shared" si="182"/>
        <v>smaragd  (7200 )</v>
      </c>
      <c r="F1903" s="1">
        <v>7200</v>
      </c>
      <c r="G1903" s="1" t="s">
        <v>4501</v>
      </c>
      <c r="H1903" s="3" t="s">
        <v>1138</v>
      </c>
      <c r="I1903" s="2">
        <v>4046304273777</v>
      </c>
      <c r="J1903" s="21">
        <v>30.3</v>
      </c>
      <c r="L1903" s="63">
        <f t="shared" si="181"/>
        <v>72.7</v>
      </c>
      <c r="M1903" t="s">
        <v>1590</v>
      </c>
      <c r="N1903" t="s">
        <v>3852</v>
      </c>
      <c r="O1903" t="s">
        <v>3853</v>
      </c>
      <c r="P1903" s="15">
        <f t="shared" si="188"/>
        <v>47.255000000000003</v>
      </c>
      <c r="Q1903" s="5">
        <f t="shared" si="184"/>
        <v>0</v>
      </c>
      <c r="R1903" s="21">
        <f t="shared" si="185"/>
        <v>16.955000000000002</v>
      </c>
      <c r="S1903"/>
    </row>
    <row r="1904" spans="1:19" x14ac:dyDescent="0.25">
      <c r="A1904" t="s">
        <v>3851</v>
      </c>
      <c r="B1904" s="3" t="s">
        <v>3864</v>
      </c>
      <c r="C1904" t="s">
        <v>3865</v>
      </c>
      <c r="D1904" t="str">
        <f t="shared" si="187"/>
        <v>70% Virgin wool (organic),  28% Silk,  2% Elastane</v>
      </c>
      <c r="E1904" t="str">
        <f t="shared" si="182"/>
        <v>smaragd  (7200 )</v>
      </c>
      <c r="F1904" s="1">
        <v>7200</v>
      </c>
      <c r="G1904" s="1" t="s">
        <v>4501</v>
      </c>
      <c r="H1904" s="3" t="s">
        <v>1141</v>
      </c>
      <c r="I1904" s="2">
        <v>4046304273760</v>
      </c>
      <c r="J1904" s="21">
        <v>30.3</v>
      </c>
      <c r="L1904" s="63">
        <f t="shared" si="181"/>
        <v>72.7</v>
      </c>
      <c r="M1904" t="s">
        <v>1590</v>
      </c>
      <c r="N1904" t="s">
        <v>3852</v>
      </c>
      <c r="O1904" t="s">
        <v>3853</v>
      </c>
      <c r="P1904" s="15">
        <f t="shared" si="188"/>
        <v>47.255000000000003</v>
      </c>
      <c r="Q1904" s="5">
        <f t="shared" si="184"/>
        <v>0</v>
      </c>
      <c r="R1904" s="21">
        <f t="shared" si="185"/>
        <v>16.955000000000002</v>
      </c>
      <c r="S1904"/>
    </row>
    <row r="1905" spans="1:19" x14ac:dyDescent="0.25">
      <c r="A1905" t="s">
        <v>3851</v>
      </c>
      <c r="B1905" s="3" t="s">
        <v>3866</v>
      </c>
      <c r="C1905" t="s">
        <v>3867</v>
      </c>
      <c r="D1905" t="str">
        <f t="shared" si="187"/>
        <v>70% Virgin wool (organic),  28% Silk,  2% Elastane</v>
      </c>
      <c r="E1905" t="str">
        <f t="shared" si="182"/>
        <v>smaragd  (7200 )</v>
      </c>
      <c r="F1905" s="1">
        <v>7200</v>
      </c>
      <c r="G1905" s="1" t="s">
        <v>4501</v>
      </c>
      <c r="H1905" s="3" t="s">
        <v>1144</v>
      </c>
      <c r="I1905" s="2">
        <v>4046304273791</v>
      </c>
      <c r="J1905" s="21">
        <v>33.6</v>
      </c>
      <c r="L1905" s="63">
        <f t="shared" si="181"/>
        <v>80.650000000000006</v>
      </c>
      <c r="M1905" t="s">
        <v>1590</v>
      </c>
      <c r="N1905" t="s">
        <v>3852</v>
      </c>
      <c r="O1905" t="s">
        <v>3853</v>
      </c>
      <c r="P1905" s="15">
        <f t="shared" si="188"/>
        <v>52.422500000000007</v>
      </c>
      <c r="Q1905" s="5">
        <f t="shared" si="184"/>
        <v>0</v>
      </c>
      <c r="R1905" s="21">
        <f t="shared" si="185"/>
        <v>18.822500000000005</v>
      </c>
      <c r="S1905"/>
    </row>
    <row r="1906" spans="1:19" x14ac:dyDescent="0.25">
      <c r="A1906" t="s">
        <v>3851</v>
      </c>
      <c r="B1906" s="3" t="s">
        <v>3868</v>
      </c>
      <c r="C1906" t="s">
        <v>3869</v>
      </c>
      <c r="D1906" t="str">
        <f t="shared" si="187"/>
        <v>70% Virgin wool (organic),  28% Silk,  2% Elastane</v>
      </c>
      <c r="E1906" t="str">
        <f t="shared" si="182"/>
        <v>acqua  (7400 )</v>
      </c>
      <c r="F1906" s="1">
        <v>7400</v>
      </c>
      <c r="G1906" s="1" t="s">
        <v>4502</v>
      </c>
      <c r="H1906" s="3" t="s">
        <v>1135</v>
      </c>
      <c r="I1906" s="2">
        <v>4046304287040</v>
      </c>
      <c r="J1906" s="21">
        <v>33.6</v>
      </c>
      <c r="L1906" s="63">
        <f t="shared" si="181"/>
        <v>80.650000000000006</v>
      </c>
      <c r="M1906" t="s">
        <v>1590</v>
      </c>
      <c r="N1906" t="s">
        <v>3852</v>
      </c>
      <c r="O1906" t="s">
        <v>3853</v>
      </c>
      <c r="P1906" s="15">
        <f t="shared" si="188"/>
        <v>52.422500000000007</v>
      </c>
      <c r="Q1906" s="5">
        <f t="shared" si="184"/>
        <v>0</v>
      </c>
      <c r="R1906" s="21">
        <f t="shared" si="185"/>
        <v>18.822500000000005</v>
      </c>
      <c r="S1906"/>
    </row>
    <row r="1907" spans="1:19" x14ac:dyDescent="0.25">
      <c r="A1907" t="s">
        <v>3851</v>
      </c>
      <c r="B1907" s="3" t="s">
        <v>3870</v>
      </c>
      <c r="C1907" t="s">
        <v>3871</v>
      </c>
      <c r="D1907" t="str">
        <f t="shared" si="187"/>
        <v>70% Virgin wool (organic),  28% Silk,  2% Elastane</v>
      </c>
      <c r="E1907" t="str">
        <f t="shared" si="182"/>
        <v>acqua  (7400 )</v>
      </c>
      <c r="F1907" s="1">
        <v>7400</v>
      </c>
      <c r="G1907" s="1" t="s">
        <v>4502</v>
      </c>
      <c r="H1907" s="3" t="s">
        <v>1138</v>
      </c>
      <c r="I1907" s="2">
        <v>4046304287033</v>
      </c>
      <c r="J1907" s="21">
        <v>30.3</v>
      </c>
      <c r="L1907" s="63">
        <f t="shared" si="181"/>
        <v>72.7</v>
      </c>
      <c r="M1907" t="s">
        <v>1590</v>
      </c>
      <c r="N1907" t="s">
        <v>3852</v>
      </c>
      <c r="O1907" t="s">
        <v>3853</v>
      </c>
      <c r="P1907" s="15">
        <f t="shared" si="188"/>
        <v>47.255000000000003</v>
      </c>
      <c r="Q1907" s="5">
        <f t="shared" si="184"/>
        <v>0</v>
      </c>
      <c r="R1907" s="21">
        <f t="shared" si="185"/>
        <v>16.955000000000002</v>
      </c>
      <c r="S1907"/>
    </row>
    <row r="1908" spans="1:19" x14ac:dyDescent="0.25">
      <c r="A1908" t="s">
        <v>3851</v>
      </c>
      <c r="B1908" s="3" t="s">
        <v>3872</v>
      </c>
      <c r="C1908" t="s">
        <v>3873</v>
      </c>
      <c r="D1908" t="str">
        <f t="shared" si="187"/>
        <v>70% Virgin wool (organic),  28% Silk,  2% Elastane</v>
      </c>
      <c r="E1908" t="str">
        <f t="shared" si="182"/>
        <v>acqua  (7400 )</v>
      </c>
      <c r="F1908" s="1">
        <v>7400</v>
      </c>
      <c r="G1908" s="1" t="s">
        <v>4502</v>
      </c>
      <c r="H1908" s="3" t="s">
        <v>1141</v>
      </c>
      <c r="I1908" s="2">
        <v>4046304287026</v>
      </c>
      <c r="J1908" s="21">
        <v>30.3</v>
      </c>
      <c r="L1908" s="63">
        <f t="shared" si="181"/>
        <v>72.7</v>
      </c>
      <c r="M1908" t="s">
        <v>1590</v>
      </c>
      <c r="N1908" t="s">
        <v>3852</v>
      </c>
      <c r="O1908" t="s">
        <v>3853</v>
      </c>
      <c r="P1908" s="15">
        <f t="shared" si="188"/>
        <v>47.255000000000003</v>
      </c>
      <c r="Q1908" s="5">
        <f t="shared" si="184"/>
        <v>0</v>
      </c>
      <c r="R1908" s="21">
        <f t="shared" si="185"/>
        <v>16.955000000000002</v>
      </c>
      <c r="S1908"/>
    </row>
    <row r="1909" spans="1:19" x14ac:dyDescent="0.25">
      <c r="A1909" t="s">
        <v>3851</v>
      </c>
      <c r="B1909" s="3" t="s">
        <v>3874</v>
      </c>
      <c r="C1909" t="s">
        <v>3875</v>
      </c>
      <c r="D1909" t="str">
        <f t="shared" si="187"/>
        <v>70% Virgin wool (organic),  28% Silk,  2% Elastane</v>
      </c>
      <c r="E1909" t="str">
        <f t="shared" si="182"/>
        <v>acqua  (7400 )</v>
      </c>
      <c r="F1909" s="1">
        <v>7400</v>
      </c>
      <c r="G1909" s="1" t="s">
        <v>4502</v>
      </c>
      <c r="H1909" s="3" t="s">
        <v>1144</v>
      </c>
      <c r="I1909" s="2">
        <v>4046304287057</v>
      </c>
      <c r="J1909" s="21">
        <v>33.6</v>
      </c>
      <c r="L1909" s="63">
        <f t="shared" si="181"/>
        <v>80.650000000000006</v>
      </c>
      <c r="M1909" t="s">
        <v>1590</v>
      </c>
      <c r="N1909" t="s">
        <v>3852</v>
      </c>
      <c r="O1909" t="s">
        <v>3853</v>
      </c>
      <c r="P1909" s="15">
        <f t="shared" si="188"/>
        <v>52.422500000000007</v>
      </c>
      <c r="Q1909" s="5">
        <f t="shared" si="184"/>
        <v>0</v>
      </c>
      <c r="R1909" s="21">
        <f t="shared" si="185"/>
        <v>18.822500000000005</v>
      </c>
      <c r="S1909"/>
    </row>
    <row r="1910" spans="1:19" x14ac:dyDescent="0.25">
      <c r="A1910" t="s">
        <v>3851</v>
      </c>
      <c r="B1910" s="3" t="s">
        <v>3876</v>
      </c>
      <c r="C1910" t="s">
        <v>3877</v>
      </c>
      <c r="D1910" t="str">
        <f t="shared" si="187"/>
        <v>70% Virgin wool (organic),  28% Silk,  2% Elastane</v>
      </c>
      <c r="E1910" t="str">
        <f t="shared" si="182"/>
        <v>sky  (8100 )</v>
      </c>
      <c r="F1910" s="1">
        <v>8100</v>
      </c>
      <c r="G1910" s="1" t="s">
        <v>4503</v>
      </c>
      <c r="H1910" s="3" t="s">
        <v>1135</v>
      </c>
      <c r="I1910" s="2">
        <v>4046304273821</v>
      </c>
      <c r="J1910" s="21">
        <v>31.5</v>
      </c>
      <c r="L1910" s="63">
        <f t="shared" si="181"/>
        <v>75.599999999999994</v>
      </c>
      <c r="M1910" t="s">
        <v>1590</v>
      </c>
      <c r="N1910" t="s">
        <v>3852</v>
      </c>
      <c r="O1910" t="s">
        <v>3853</v>
      </c>
      <c r="P1910" s="15">
        <f t="shared" si="188"/>
        <v>49.14</v>
      </c>
      <c r="Q1910" s="5">
        <f t="shared" si="184"/>
        <v>0</v>
      </c>
      <c r="R1910" s="21">
        <f t="shared" si="185"/>
        <v>17.64</v>
      </c>
      <c r="S1910"/>
    </row>
    <row r="1911" spans="1:19" x14ac:dyDescent="0.25">
      <c r="A1911" t="s">
        <v>3851</v>
      </c>
      <c r="B1911" s="3" t="s">
        <v>3878</v>
      </c>
      <c r="C1911" t="s">
        <v>3879</v>
      </c>
      <c r="D1911" t="str">
        <f t="shared" si="187"/>
        <v>70% Virgin wool (organic),  28% Silk,  2% Elastane</v>
      </c>
      <c r="E1911" t="str">
        <f t="shared" si="182"/>
        <v>sky  (8100 )</v>
      </c>
      <c r="F1911" s="1">
        <v>8100</v>
      </c>
      <c r="G1911" s="1" t="s">
        <v>4503</v>
      </c>
      <c r="H1911" s="3" t="s">
        <v>1138</v>
      </c>
      <c r="I1911" s="2">
        <v>4046304273814</v>
      </c>
      <c r="J1911" s="21">
        <v>28.5</v>
      </c>
      <c r="L1911" s="63">
        <f t="shared" si="181"/>
        <v>68.400000000000006</v>
      </c>
      <c r="M1911" t="s">
        <v>1590</v>
      </c>
      <c r="N1911" t="s">
        <v>3852</v>
      </c>
      <c r="O1911" t="s">
        <v>3853</v>
      </c>
      <c r="P1911" s="15">
        <f t="shared" si="188"/>
        <v>44.460000000000008</v>
      </c>
      <c r="Q1911" s="5">
        <f t="shared" si="184"/>
        <v>0</v>
      </c>
      <c r="R1911" s="21">
        <f t="shared" si="185"/>
        <v>15.960000000000008</v>
      </c>
      <c r="S1911"/>
    </row>
    <row r="1912" spans="1:19" x14ac:dyDescent="0.25">
      <c r="A1912" t="s">
        <v>3851</v>
      </c>
      <c r="B1912" s="3" t="s">
        <v>3880</v>
      </c>
      <c r="C1912" t="s">
        <v>3881</v>
      </c>
      <c r="D1912" t="str">
        <f t="shared" si="187"/>
        <v>70% Virgin wool (organic),  28% Silk,  2% Elastane</v>
      </c>
      <c r="E1912" t="str">
        <f t="shared" si="182"/>
        <v>black  (9900 )</v>
      </c>
      <c r="F1912" s="1">
        <v>9900</v>
      </c>
      <c r="G1912" s="1" t="s">
        <v>33</v>
      </c>
      <c r="H1912" s="3" t="s">
        <v>1135</v>
      </c>
      <c r="I1912" s="2">
        <v>4046304273869</v>
      </c>
      <c r="J1912" s="21">
        <v>33.6</v>
      </c>
      <c r="L1912" s="63">
        <f t="shared" si="181"/>
        <v>80.650000000000006</v>
      </c>
      <c r="M1912" t="s">
        <v>1590</v>
      </c>
      <c r="N1912" t="s">
        <v>3852</v>
      </c>
      <c r="O1912" t="s">
        <v>3853</v>
      </c>
      <c r="P1912" s="15">
        <f t="shared" si="188"/>
        <v>52.422500000000007</v>
      </c>
      <c r="Q1912" s="5">
        <f t="shared" si="184"/>
        <v>0</v>
      </c>
      <c r="R1912" s="21">
        <f t="shared" si="185"/>
        <v>18.822500000000005</v>
      </c>
      <c r="S1912"/>
    </row>
    <row r="1913" spans="1:19" x14ac:dyDescent="0.25">
      <c r="A1913" t="s">
        <v>3851</v>
      </c>
      <c r="B1913" s="3" t="s">
        <v>3882</v>
      </c>
      <c r="C1913" t="s">
        <v>3883</v>
      </c>
      <c r="D1913" t="str">
        <f t="shared" si="187"/>
        <v>70% Virgin wool (organic),  28% Silk,  2% Elastane</v>
      </c>
      <c r="E1913" t="str">
        <f t="shared" si="182"/>
        <v>black  (9900 )</v>
      </c>
      <c r="F1913" s="1">
        <v>9900</v>
      </c>
      <c r="G1913" s="1" t="s">
        <v>33</v>
      </c>
      <c r="H1913" s="3" t="s">
        <v>1138</v>
      </c>
      <c r="I1913" s="2">
        <v>4046304273852</v>
      </c>
      <c r="J1913" s="21">
        <v>30.3</v>
      </c>
      <c r="L1913" s="63">
        <f t="shared" si="181"/>
        <v>72.7</v>
      </c>
      <c r="M1913" t="s">
        <v>1590</v>
      </c>
      <c r="N1913" t="s">
        <v>3852</v>
      </c>
      <c r="O1913" t="s">
        <v>3853</v>
      </c>
      <c r="P1913" s="15">
        <f t="shared" si="188"/>
        <v>47.255000000000003</v>
      </c>
      <c r="Q1913" s="5">
        <f t="shared" si="184"/>
        <v>0</v>
      </c>
      <c r="R1913" s="21">
        <f t="shared" si="185"/>
        <v>16.955000000000002</v>
      </c>
      <c r="S1913"/>
    </row>
    <row r="1914" spans="1:19" x14ac:dyDescent="0.25">
      <c r="A1914" t="s">
        <v>3851</v>
      </c>
      <c r="B1914" s="3" t="s">
        <v>3884</v>
      </c>
      <c r="C1914" t="s">
        <v>3885</v>
      </c>
      <c r="D1914" t="str">
        <f t="shared" si="187"/>
        <v>70% Virgin wool (organic),  28% Silk,  2% Elastane</v>
      </c>
      <c r="E1914" t="str">
        <f t="shared" si="182"/>
        <v>black  (9900 )</v>
      </c>
      <c r="F1914" s="1">
        <v>9900</v>
      </c>
      <c r="G1914" s="1" t="s">
        <v>33</v>
      </c>
      <c r="H1914" s="3" t="s">
        <v>1141</v>
      </c>
      <c r="I1914" s="2">
        <v>4046304273845</v>
      </c>
      <c r="J1914" s="21">
        <v>30.3</v>
      </c>
      <c r="L1914" s="63">
        <f t="shared" si="181"/>
        <v>72.7</v>
      </c>
      <c r="M1914" t="s">
        <v>1590</v>
      </c>
      <c r="N1914" t="s">
        <v>3852</v>
      </c>
      <c r="O1914" t="s">
        <v>3853</v>
      </c>
      <c r="P1914" s="15">
        <f t="shared" si="188"/>
        <v>47.255000000000003</v>
      </c>
      <c r="Q1914" s="5">
        <f t="shared" si="184"/>
        <v>0</v>
      </c>
      <c r="R1914" s="21">
        <f t="shared" si="185"/>
        <v>16.955000000000002</v>
      </c>
      <c r="S1914"/>
    </row>
    <row r="1915" spans="1:19" x14ac:dyDescent="0.25">
      <c r="A1915" t="s">
        <v>3851</v>
      </c>
      <c r="B1915" s="3" t="s">
        <v>3886</v>
      </c>
      <c r="C1915" t="s">
        <v>3887</v>
      </c>
      <c r="D1915" t="str">
        <f t="shared" si="187"/>
        <v>70% Virgin wool (organic),  28% Silk,  2% Elastane</v>
      </c>
      <c r="E1915" t="str">
        <f t="shared" si="182"/>
        <v>black  (9900 )</v>
      </c>
      <c r="F1915" s="1">
        <v>9900</v>
      </c>
      <c r="G1915" s="1" t="s">
        <v>33</v>
      </c>
      <c r="H1915" s="3" t="s">
        <v>1144</v>
      </c>
      <c r="I1915" s="2">
        <v>4046304273876</v>
      </c>
      <c r="J1915" s="21">
        <v>33.6</v>
      </c>
      <c r="L1915" s="63">
        <f t="shared" si="181"/>
        <v>80.650000000000006</v>
      </c>
      <c r="M1915" t="s">
        <v>1590</v>
      </c>
      <c r="N1915" t="s">
        <v>3852</v>
      </c>
      <c r="O1915" t="s">
        <v>3853</v>
      </c>
      <c r="P1915" s="15">
        <f t="shared" si="188"/>
        <v>52.422500000000007</v>
      </c>
      <c r="Q1915" s="5">
        <f t="shared" si="184"/>
        <v>0</v>
      </c>
      <c r="R1915" s="21">
        <f t="shared" si="185"/>
        <v>18.822500000000005</v>
      </c>
      <c r="S1915"/>
    </row>
    <row r="1916" spans="1:19" x14ac:dyDescent="0.25">
      <c r="A1916" t="s">
        <v>3851</v>
      </c>
      <c r="B1916" s="3" t="s">
        <v>3888</v>
      </c>
      <c r="C1916" t="s">
        <v>3889</v>
      </c>
      <c r="D1916" t="str">
        <f t="shared" si="187"/>
        <v>70% Virgin wool (organic),  28% Silk,  2% Elastane</v>
      </c>
      <c r="E1916" t="str">
        <f t="shared" si="182"/>
        <v>sahara  (1800 )</v>
      </c>
      <c r="F1916" s="1">
        <v>1800</v>
      </c>
      <c r="G1916" s="1" t="s">
        <v>4499</v>
      </c>
      <c r="H1916" s="3" t="s">
        <v>1135</v>
      </c>
      <c r="I1916" s="2">
        <v>4046304273906</v>
      </c>
      <c r="J1916" s="21">
        <v>39.950000000000003</v>
      </c>
      <c r="L1916" s="63">
        <f t="shared" si="181"/>
        <v>95.899999999999991</v>
      </c>
      <c r="M1916" t="s">
        <v>1590</v>
      </c>
      <c r="N1916" t="s">
        <v>3852</v>
      </c>
      <c r="O1916" t="s">
        <v>3853</v>
      </c>
      <c r="P1916" s="15">
        <f t="shared" si="188"/>
        <v>62.334999999999994</v>
      </c>
      <c r="Q1916" s="5">
        <f t="shared" si="184"/>
        <v>0</v>
      </c>
      <c r="R1916" s="21">
        <f t="shared" si="185"/>
        <v>22.384999999999991</v>
      </c>
      <c r="S1916"/>
    </row>
    <row r="1917" spans="1:19" x14ac:dyDescent="0.25">
      <c r="A1917" t="s">
        <v>3851</v>
      </c>
      <c r="B1917" s="3" t="s">
        <v>3890</v>
      </c>
      <c r="C1917" t="s">
        <v>3891</v>
      </c>
      <c r="D1917" t="str">
        <f t="shared" si="187"/>
        <v>70% Virgin wool (organic),  28% Silk,  2% Elastane</v>
      </c>
      <c r="E1917" t="str">
        <f t="shared" si="182"/>
        <v>sahara  (1800 )</v>
      </c>
      <c r="F1917" s="1">
        <v>1800</v>
      </c>
      <c r="G1917" s="1" t="s">
        <v>4499</v>
      </c>
      <c r="H1917" s="3" t="s">
        <v>1138</v>
      </c>
      <c r="I1917" s="2">
        <v>4046304273890</v>
      </c>
      <c r="J1917" s="21">
        <v>39.950000000000003</v>
      </c>
      <c r="L1917" s="63">
        <f t="shared" si="181"/>
        <v>95.899999999999991</v>
      </c>
      <c r="M1917" t="s">
        <v>1590</v>
      </c>
      <c r="N1917" t="s">
        <v>3852</v>
      </c>
      <c r="O1917" t="s">
        <v>3853</v>
      </c>
      <c r="P1917" s="15">
        <f t="shared" si="188"/>
        <v>62.334999999999994</v>
      </c>
      <c r="Q1917" s="5">
        <f t="shared" si="184"/>
        <v>0</v>
      </c>
      <c r="R1917" s="21">
        <f t="shared" si="185"/>
        <v>22.384999999999991</v>
      </c>
      <c r="S1917"/>
    </row>
    <row r="1918" spans="1:19" x14ac:dyDescent="0.25">
      <c r="A1918" t="s">
        <v>3851</v>
      </c>
      <c r="B1918" s="3" t="s">
        <v>3892</v>
      </c>
      <c r="C1918" t="s">
        <v>3893</v>
      </c>
      <c r="D1918" t="str">
        <f t="shared" si="187"/>
        <v>70% Virgin wool (organic),  28% Silk,  2% Elastane</v>
      </c>
      <c r="E1918" t="str">
        <f t="shared" si="182"/>
        <v>sahara  (1800 )</v>
      </c>
      <c r="F1918" s="1">
        <v>1800</v>
      </c>
      <c r="G1918" s="1" t="s">
        <v>4499</v>
      </c>
      <c r="H1918" s="3" t="s">
        <v>1141</v>
      </c>
      <c r="I1918" s="2">
        <v>4046304273883</v>
      </c>
      <c r="J1918" s="21">
        <v>39.950000000000003</v>
      </c>
      <c r="L1918" s="63">
        <f t="shared" si="181"/>
        <v>95.899999999999991</v>
      </c>
      <c r="M1918" t="s">
        <v>1590</v>
      </c>
      <c r="N1918" t="s">
        <v>3852</v>
      </c>
      <c r="O1918" t="s">
        <v>3853</v>
      </c>
      <c r="P1918" s="15">
        <f t="shared" si="188"/>
        <v>62.334999999999994</v>
      </c>
      <c r="Q1918" s="5">
        <f t="shared" si="184"/>
        <v>0</v>
      </c>
      <c r="R1918" s="21">
        <f t="shared" si="185"/>
        <v>22.384999999999991</v>
      </c>
      <c r="S1918"/>
    </row>
    <row r="1919" spans="1:19" x14ac:dyDescent="0.25">
      <c r="A1919" t="s">
        <v>3851</v>
      </c>
      <c r="B1919" s="3" t="s">
        <v>3894</v>
      </c>
      <c r="C1919" t="s">
        <v>3895</v>
      </c>
      <c r="D1919" t="str">
        <f t="shared" si="187"/>
        <v>70% Virgin wool (organic),  28% Silk,  2% Elastane</v>
      </c>
      <c r="E1919" t="str">
        <f t="shared" si="182"/>
        <v>sahara  (1800 )</v>
      </c>
      <c r="F1919" s="1">
        <v>1800</v>
      </c>
      <c r="G1919" s="1" t="s">
        <v>4499</v>
      </c>
      <c r="H1919" s="3" t="s">
        <v>1144</v>
      </c>
      <c r="I1919" s="2">
        <v>4046304273913</v>
      </c>
      <c r="J1919" s="21">
        <v>42.95</v>
      </c>
      <c r="L1919" s="63">
        <f t="shared" si="181"/>
        <v>103.1</v>
      </c>
      <c r="M1919" t="s">
        <v>1590</v>
      </c>
      <c r="N1919" t="s">
        <v>3852</v>
      </c>
      <c r="O1919" t="s">
        <v>3853</v>
      </c>
      <c r="P1919" s="15">
        <f t="shared" si="188"/>
        <v>67.015000000000001</v>
      </c>
      <c r="Q1919" s="5">
        <f t="shared" si="184"/>
        <v>0</v>
      </c>
      <c r="R1919" s="21">
        <f t="shared" si="185"/>
        <v>24.064999999999998</v>
      </c>
      <c r="S1919"/>
    </row>
    <row r="1920" spans="1:19" x14ac:dyDescent="0.25">
      <c r="A1920" t="s">
        <v>3851</v>
      </c>
      <c r="B1920" s="3" t="s">
        <v>3896</v>
      </c>
      <c r="C1920" t="s">
        <v>3897</v>
      </c>
      <c r="D1920" t="str">
        <f t="shared" si="187"/>
        <v>70% Virgin wool (organic),  28% Silk,  2% Elastane</v>
      </c>
      <c r="E1920" t="str">
        <f t="shared" si="182"/>
        <v>sahara  (1800 )</v>
      </c>
      <c r="F1920" s="1">
        <v>1800</v>
      </c>
      <c r="G1920" s="1" t="s">
        <v>4499</v>
      </c>
      <c r="H1920" s="3" t="s">
        <v>3898</v>
      </c>
      <c r="I1920" s="2">
        <v>4046304273920</v>
      </c>
      <c r="J1920" s="21">
        <v>38.950000000000003</v>
      </c>
      <c r="L1920" s="63">
        <f t="shared" si="181"/>
        <v>93.5</v>
      </c>
      <c r="M1920" t="s">
        <v>1590</v>
      </c>
      <c r="N1920" t="s">
        <v>3852</v>
      </c>
      <c r="O1920" t="s">
        <v>3853</v>
      </c>
      <c r="P1920" s="15">
        <f t="shared" si="188"/>
        <v>60.774999999999999</v>
      </c>
      <c r="Q1920" s="5">
        <f t="shared" si="184"/>
        <v>0</v>
      </c>
      <c r="R1920" s="21">
        <f t="shared" si="185"/>
        <v>21.824999999999996</v>
      </c>
      <c r="S1920"/>
    </row>
    <row r="1921" spans="1:19" x14ac:dyDescent="0.25">
      <c r="A1921" t="s">
        <v>3851</v>
      </c>
      <c r="B1921" s="3" t="s">
        <v>3899</v>
      </c>
      <c r="C1921" t="s">
        <v>3900</v>
      </c>
      <c r="D1921" t="str">
        <f t="shared" si="187"/>
        <v>70% Virgin wool (organic),  28% Silk,  2% Elastane</v>
      </c>
      <c r="E1921" t="str">
        <f t="shared" si="182"/>
        <v>tango red  (2400 )</v>
      </c>
      <c r="F1921" s="1">
        <v>2400</v>
      </c>
      <c r="G1921" s="1" t="s">
        <v>4500</v>
      </c>
      <c r="H1921" s="3" t="s">
        <v>1135</v>
      </c>
      <c r="I1921" s="2">
        <v>4046304209356</v>
      </c>
      <c r="J1921" s="21">
        <v>35.950000000000003</v>
      </c>
      <c r="L1921" s="63">
        <f t="shared" si="181"/>
        <v>86.3</v>
      </c>
      <c r="M1921" t="s">
        <v>1590</v>
      </c>
      <c r="N1921" t="s">
        <v>3852</v>
      </c>
      <c r="O1921" t="s">
        <v>3853</v>
      </c>
      <c r="P1921" s="15">
        <f t="shared" si="188"/>
        <v>56.094999999999999</v>
      </c>
      <c r="Q1921" s="5">
        <f t="shared" si="184"/>
        <v>0</v>
      </c>
      <c r="R1921" s="21">
        <f t="shared" si="185"/>
        <v>20.144999999999996</v>
      </c>
      <c r="S1921"/>
    </row>
    <row r="1922" spans="1:19" x14ac:dyDescent="0.25">
      <c r="A1922" t="s">
        <v>3851</v>
      </c>
      <c r="B1922" s="3" t="s">
        <v>3901</v>
      </c>
      <c r="C1922" t="s">
        <v>3902</v>
      </c>
      <c r="D1922" t="str">
        <f t="shared" si="187"/>
        <v>70% Virgin wool (organic),  28% Silk,  2% Elastane</v>
      </c>
      <c r="E1922" t="str">
        <f t="shared" si="182"/>
        <v>tango red  (2400 )</v>
      </c>
      <c r="F1922" s="1">
        <v>2400</v>
      </c>
      <c r="G1922" s="1" t="s">
        <v>4500</v>
      </c>
      <c r="H1922" s="3" t="s">
        <v>1138</v>
      </c>
      <c r="I1922" s="2">
        <v>4046304209349</v>
      </c>
      <c r="J1922" s="21">
        <v>35.950000000000003</v>
      </c>
      <c r="L1922" s="63">
        <f t="shared" si="181"/>
        <v>86.3</v>
      </c>
      <c r="M1922" t="s">
        <v>1590</v>
      </c>
      <c r="N1922" t="s">
        <v>3852</v>
      </c>
      <c r="O1922" t="s">
        <v>3853</v>
      </c>
      <c r="P1922" s="15">
        <f t="shared" si="188"/>
        <v>56.094999999999999</v>
      </c>
      <c r="Q1922" s="5">
        <f t="shared" si="184"/>
        <v>0</v>
      </c>
      <c r="R1922" s="21">
        <f t="shared" si="185"/>
        <v>20.144999999999996</v>
      </c>
      <c r="S1922"/>
    </row>
    <row r="1923" spans="1:19" x14ac:dyDescent="0.25">
      <c r="A1923" t="s">
        <v>3851</v>
      </c>
      <c r="B1923" s="3" t="s">
        <v>3903</v>
      </c>
      <c r="C1923" t="s">
        <v>3904</v>
      </c>
      <c r="D1923" t="str">
        <f t="shared" si="187"/>
        <v>70% Virgin wool (organic),  28% Silk,  2% Elastane</v>
      </c>
      <c r="E1923" t="str">
        <f t="shared" si="182"/>
        <v>tango red  (2400 )</v>
      </c>
      <c r="F1923" s="1">
        <v>2400</v>
      </c>
      <c r="G1923" s="1" t="s">
        <v>4500</v>
      </c>
      <c r="H1923" s="3" t="s">
        <v>1141</v>
      </c>
      <c r="I1923" s="2">
        <v>4046304209332</v>
      </c>
      <c r="J1923" s="21">
        <v>35.950000000000003</v>
      </c>
      <c r="L1923" s="63">
        <f t="shared" si="181"/>
        <v>86.3</v>
      </c>
      <c r="M1923" t="s">
        <v>1590</v>
      </c>
      <c r="N1923" t="s">
        <v>3852</v>
      </c>
      <c r="O1923" t="s">
        <v>3853</v>
      </c>
      <c r="P1923" s="15">
        <f t="shared" si="188"/>
        <v>56.094999999999999</v>
      </c>
      <c r="Q1923" s="5">
        <f t="shared" si="184"/>
        <v>0</v>
      </c>
      <c r="R1923" s="21">
        <f t="shared" si="185"/>
        <v>20.144999999999996</v>
      </c>
      <c r="S1923"/>
    </row>
    <row r="1924" spans="1:19" x14ac:dyDescent="0.25">
      <c r="A1924" t="s">
        <v>3851</v>
      </c>
      <c r="B1924" s="3" t="s">
        <v>3905</v>
      </c>
      <c r="C1924" t="s">
        <v>3906</v>
      </c>
      <c r="D1924" t="str">
        <f t="shared" si="187"/>
        <v>70% Virgin wool (organic),  28% Silk,  2% Elastane</v>
      </c>
      <c r="E1924" t="str">
        <f t="shared" si="182"/>
        <v>tango red  (2400 )</v>
      </c>
      <c r="F1924" s="1">
        <v>2400</v>
      </c>
      <c r="G1924" s="1" t="s">
        <v>4500</v>
      </c>
      <c r="H1924" s="3" t="s">
        <v>1144</v>
      </c>
      <c r="I1924" s="2">
        <v>4046304209363</v>
      </c>
      <c r="J1924" s="21">
        <v>38.950000000000003</v>
      </c>
      <c r="L1924" s="63">
        <f t="shared" si="181"/>
        <v>93.5</v>
      </c>
      <c r="M1924" t="s">
        <v>1590</v>
      </c>
      <c r="N1924" t="s">
        <v>3852</v>
      </c>
      <c r="O1924" t="s">
        <v>3853</v>
      </c>
      <c r="P1924" s="15">
        <f t="shared" si="188"/>
        <v>60.774999999999999</v>
      </c>
      <c r="Q1924" s="5">
        <f t="shared" si="184"/>
        <v>0</v>
      </c>
      <c r="R1924" s="21">
        <f t="shared" si="185"/>
        <v>21.824999999999996</v>
      </c>
      <c r="S1924"/>
    </row>
    <row r="1925" spans="1:19" x14ac:dyDescent="0.25">
      <c r="A1925" t="s">
        <v>3851</v>
      </c>
      <c r="B1925" s="3" t="s">
        <v>3907</v>
      </c>
      <c r="C1925" t="s">
        <v>3908</v>
      </c>
      <c r="D1925" t="str">
        <f t="shared" si="187"/>
        <v>70% Virgin wool (organic),  28% Silk,  2% Elastane</v>
      </c>
      <c r="E1925" t="str">
        <f t="shared" si="182"/>
        <v>tango red  (2400 )</v>
      </c>
      <c r="F1925" s="1">
        <v>2400</v>
      </c>
      <c r="G1925" s="1" t="s">
        <v>4500</v>
      </c>
      <c r="H1925" s="3" t="s">
        <v>3898</v>
      </c>
      <c r="I1925" s="2">
        <v>4046304209370</v>
      </c>
      <c r="J1925" s="21">
        <v>38.950000000000003</v>
      </c>
      <c r="L1925" s="63">
        <f t="shared" ref="L1925:L1988" si="189">ROUND((J1925*2.4)/50,3)*50</f>
        <v>93.5</v>
      </c>
      <c r="M1925" t="s">
        <v>1590</v>
      </c>
      <c r="N1925" t="s">
        <v>3852</v>
      </c>
      <c r="O1925" t="s">
        <v>3853</v>
      </c>
      <c r="P1925" s="15">
        <f t="shared" si="188"/>
        <v>60.774999999999999</v>
      </c>
      <c r="Q1925" s="5">
        <f t="shared" si="184"/>
        <v>0</v>
      </c>
      <c r="R1925" s="21">
        <f t="shared" si="185"/>
        <v>21.824999999999996</v>
      </c>
      <c r="S1925"/>
    </row>
    <row r="1926" spans="1:19" x14ac:dyDescent="0.25">
      <c r="A1926" t="s">
        <v>3851</v>
      </c>
      <c r="B1926" s="3" t="s">
        <v>3909</v>
      </c>
      <c r="C1926" t="s">
        <v>3910</v>
      </c>
      <c r="D1926" t="str">
        <f t="shared" si="187"/>
        <v>70% Virgin wool (organic),  28% Silk,  2% Elastane</v>
      </c>
      <c r="E1926" t="str">
        <f t="shared" ref="E1926:E1989" si="190">G1926&amp;" "&amp;" (" &amp;F1926&amp;" )"</f>
        <v>smaragd  (7200 )</v>
      </c>
      <c r="F1926" s="1">
        <v>7200</v>
      </c>
      <c r="G1926" s="1" t="s">
        <v>4501</v>
      </c>
      <c r="H1926" s="3" t="s">
        <v>1135</v>
      </c>
      <c r="I1926" s="2">
        <v>4046304273951</v>
      </c>
      <c r="J1926" s="21">
        <v>39.950000000000003</v>
      </c>
      <c r="L1926" s="63">
        <f t="shared" si="189"/>
        <v>95.899999999999991</v>
      </c>
      <c r="M1926" t="s">
        <v>1590</v>
      </c>
      <c r="N1926" t="s">
        <v>3852</v>
      </c>
      <c r="O1926" t="s">
        <v>3853</v>
      </c>
      <c r="P1926" s="15">
        <f t="shared" si="188"/>
        <v>62.334999999999994</v>
      </c>
      <c r="Q1926" s="5">
        <f t="shared" ref="Q1926:Q1989" si="191">K1926*P1926</f>
        <v>0</v>
      </c>
      <c r="R1926" s="21">
        <f t="shared" ref="R1926:R1989" si="192">P1926-J1926</f>
        <v>22.384999999999991</v>
      </c>
      <c r="S1926"/>
    </row>
    <row r="1927" spans="1:19" x14ac:dyDescent="0.25">
      <c r="A1927" t="s">
        <v>3851</v>
      </c>
      <c r="B1927" s="3" t="s">
        <v>3911</v>
      </c>
      <c r="C1927" t="s">
        <v>3912</v>
      </c>
      <c r="D1927" t="str">
        <f t="shared" si="187"/>
        <v>70% Virgin wool (organic),  28% Silk,  2% Elastane</v>
      </c>
      <c r="E1927" t="str">
        <f t="shared" si="190"/>
        <v>smaragd  (7200 )</v>
      </c>
      <c r="F1927" s="1">
        <v>7200</v>
      </c>
      <c r="G1927" s="1" t="s">
        <v>4501</v>
      </c>
      <c r="H1927" s="3" t="s">
        <v>1138</v>
      </c>
      <c r="I1927" s="2">
        <v>4046304273944</v>
      </c>
      <c r="J1927" s="21">
        <v>39.950000000000003</v>
      </c>
      <c r="L1927" s="63">
        <f t="shared" si="189"/>
        <v>95.899999999999991</v>
      </c>
      <c r="M1927" t="s">
        <v>1590</v>
      </c>
      <c r="N1927" t="s">
        <v>3852</v>
      </c>
      <c r="O1927" t="s">
        <v>3853</v>
      </c>
      <c r="P1927" s="15">
        <f t="shared" si="188"/>
        <v>62.334999999999994</v>
      </c>
      <c r="Q1927" s="5">
        <f t="shared" si="191"/>
        <v>0</v>
      </c>
      <c r="R1927" s="21">
        <f t="shared" si="192"/>
        <v>22.384999999999991</v>
      </c>
      <c r="S1927"/>
    </row>
    <row r="1928" spans="1:19" x14ac:dyDescent="0.25">
      <c r="A1928" t="s">
        <v>3851</v>
      </c>
      <c r="B1928" s="3" t="s">
        <v>3913</v>
      </c>
      <c r="C1928" t="s">
        <v>3914</v>
      </c>
      <c r="D1928" t="str">
        <f t="shared" si="187"/>
        <v>70% Virgin wool (organic),  28% Silk,  2% Elastane</v>
      </c>
      <c r="E1928" t="str">
        <f t="shared" si="190"/>
        <v>smaragd  (7200 )</v>
      </c>
      <c r="F1928" s="1">
        <v>7200</v>
      </c>
      <c r="G1928" s="1" t="s">
        <v>4501</v>
      </c>
      <c r="H1928" s="3" t="s">
        <v>1141</v>
      </c>
      <c r="I1928" s="2">
        <v>4046304273937</v>
      </c>
      <c r="J1928" s="21">
        <v>39.950000000000003</v>
      </c>
      <c r="L1928" s="63">
        <f t="shared" si="189"/>
        <v>95.899999999999991</v>
      </c>
      <c r="M1928" t="s">
        <v>1590</v>
      </c>
      <c r="N1928" t="s">
        <v>3852</v>
      </c>
      <c r="O1928" t="s">
        <v>3853</v>
      </c>
      <c r="P1928" s="15">
        <f t="shared" si="188"/>
        <v>62.334999999999994</v>
      </c>
      <c r="Q1928" s="5">
        <f t="shared" si="191"/>
        <v>0</v>
      </c>
      <c r="R1928" s="21">
        <f t="shared" si="192"/>
        <v>22.384999999999991</v>
      </c>
      <c r="S1928"/>
    </row>
    <row r="1929" spans="1:19" x14ac:dyDescent="0.25">
      <c r="A1929" t="s">
        <v>3851</v>
      </c>
      <c r="B1929" s="3" t="s">
        <v>3915</v>
      </c>
      <c r="C1929" t="s">
        <v>3916</v>
      </c>
      <c r="D1929" t="str">
        <f t="shared" si="187"/>
        <v>70% Virgin wool (organic),  28% Silk,  2% Elastane</v>
      </c>
      <c r="E1929" t="str">
        <f t="shared" si="190"/>
        <v>smaragd  (7200 )</v>
      </c>
      <c r="F1929" s="1">
        <v>7200</v>
      </c>
      <c r="G1929" s="1" t="s">
        <v>4501</v>
      </c>
      <c r="H1929" s="3" t="s">
        <v>1144</v>
      </c>
      <c r="I1929" s="2">
        <v>4046304273968</v>
      </c>
      <c r="J1929" s="21">
        <v>42.95</v>
      </c>
      <c r="L1929" s="63">
        <f t="shared" si="189"/>
        <v>103.1</v>
      </c>
      <c r="M1929" t="s">
        <v>1590</v>
      </c>
      <c r="N1929" t="s">
        <v>3852</v>
      </c>
      <c r="O1929" t="s">
        <v>3853</v>
      </c>
      <c r="P1929" s="15">
        <f t="shared" si="188"/>
        <v>67.015000000000001</v>
      </c>
      <c r="Q1929" s="5">
        <f t="shared" si="191"/>
        <v>0</v>
      </c>
      <c r="R1929" s="21">
        <f t="shared" si="192"/>
        <v>24.064999999999998</v>
      </c>
      <c r="S1929"/>
    </row>
    <row r="1930" spans="1:19" x14ac:dyDescent="0.25">
      <c r="A1930" t="s">
        <v>3851</v>
      </c>
      <c r="B1930" s="3" t="s">
        <v>3917</v>
      </c>
      <c r="C1930" t="s">
        <v>3918</v>
      </c>
      <c r="D1930" t="str">
        <f t="shared" si="187"/>
        <v>70% Virgin wool (organic),  28% Silk,  2% Elastane</v>
      </c>
      <c r="E1930" t="str">
        <f t="shared" si="190"/>
        <v>smaragd  (7200 )</v>
      </c>
      <c r="F1930" s="1">
        <v>7200</v>
      </c>
      <c r="G1930" s="1" t="s">
        <v>4501</v>
      </c>
      <c r="H1930" s="3" t="s">
        <v>3898</v>
      </c>
      <c r="I1930" s="2">
        <v>4046304273975</v>
      </c>
      <c r="J1930" s="21">
        <v>38.950000000000003</v>
      </c>
      <c r="L1930" s="63">
        <f t="shared" si="189"/>
        <v>93.5</v>
      </c>
      <c r="M1930" t="s">
        <v>1590</v>
      </c>
      <c r="N1930" t="s">
        <v>3852</v>
      </c>
      <c r="O1930" t="s">
        <v>3853</v>
      </c>
      <c r="P1930" s="15">
        <f t="shared" si="188"/>
        <v>60.774999999999999</v>
      </c>
      <c r="Q1930" s="5">
        <f t="shared" si="191"/>
        <v>0</v>
      </c>
      <c r="R1930" s="21">
        <f t="shared" si="192"/>
        <v>21.824999999999996</v>
      </c>
      <c r="S1930"/>
    </row>
    <row r="1931" spans="1:19" x14ac:dyDescent="0.25">
      <c r="A1931" t="s">
        <v>3851</v>
      </c>
      <c r="B1931" s="3" t="s">
        <v>3919</v>
      </c>
      <c r="C1931" t="s">
        <v>3920</v>
      </c>
      <c r="D1931" t="str">
        <f t="shared" si="187"/>
        <v>70% Virgin wool (organic),  28% Silk,  2% Elastane</v>
      </c>
      <c r="E1931" t="str">
        <f t="shared" si="190"/>
        <v>acqua  (7400 )</v>
      </c>
      <c r="F1931" s="1">
        <v>7400</v>
      </c>
      <c r="G1931" s="1" t="s">
        <v>4502</v>
      </c>
      <c r="H1931" s="3" t="s">
        <v>1135</v>
      </c>
      <c r="I1931" s="2">
        <v>4046304287088</v>
      </c>
      <c r="J1931" s="21">
        <v>39.950000000000003</v>
      </c>
      <c r="L1931" s="63">
        <f t="shared" si="189"/>
        <v>95.899999999999991</v>
      </c>
      <c r="M1931" t="s">
        <v>1590</v>
      </c>
      <c r="N1931" t="s">
        <v>3852</v>
      </c>
      <c r="O1931" t="s">
        <v>3853</v>
      </c>
      <c r="P1931" s="15">
        <f t="shared" si="188"/>
        <v>62.334999999999994</v>
      </c>
      <c r="Q1931" s="5">
        <f t="shared" si="191"/>
        <v>0</v>
      </c>
      <c r="R1931" s="21">
        <f t="shared" si="192"/>
        <v>22.384999999999991</v>
      </c>
      <c r="S1931"/>
    </row>
    <row r="1932" spans="1:19" x14ac:dyDescent="0.25">
      <c r="A1932" t="s">
        <v>3851</v>
      </c>
      <c r="B1932" s="3" t="s">
        <v>3921</v>
      </c>
      <c r="C1932" t="s">
        <v>3922</v>
      </c>
      <c r="D1932" t="str">
        <f t="shared" si="187"/>
        <v>70% Virgin wool (organic),  28% Silk,  2% Elastane</v>
      </c>
      <c r="E1932" t="str">
        <f t="shared" si="190"/>
        <v>acqua  (7400 )</v>
      </c>
      <c r="F1932" s="1">
        <v>7400</v>
      </c>
      <c r="G1932" s="1" t="s">
        <v>4502</v>
      </c>
      <c r="H1932" s="3" t="s">
        <v>1138</v>
      </c>
      <c r="I1932" s="2">
        <v>4046304287071</v>
      </c>
      <c r="J1932" s="21">
        <v>39.950000000000003</v>
      </c>
      <c r="L1932" s="63">
        <f t="shared" si="189"/>
        <v>95.899999999999991</v>
      </c>
      <c r="M1932" t="s">
        <v>1590</v>
      </c>
      <c r="N1932" t="s">
        <v>3852</v>
      </c>
      <c r="O1932" t="s">
        <v>3853</v>
      </c>
      <c r="P1932" s="15">
        <f t="shared" si="188"/>
        <v>62.334999999999994</v>
      </c>
      <c r="Q1932" s="5">
        <f t="shared" si="191"/>
        <v>0</v>
      </c>
      <c r="R1932" s="21">
        <f t="shared" si="192"/>
        <v>22.384999999999991</v>
      </c>
      <c r="S1932"/>
    </row>
    <row r="1933" spans="1:19" x14ac:dyDescent="0.25">
      <c r="A1933" t="s">
        <v>3851</v>
      </c>
      <c r="B1933" s="3" t="s">
        <v>3923</v>
      </c>
      <c r="C1933" t="s">
        <v>3924</v>
      </c>
      <c r="D1933" t="str">
        <f t="shared" si="187"/>
        <v>70% Virgin wool (organic),  28% Silk,  2% Elastane</v>
      </c>
      <c r="E1933" t="str">
        <f t="shared" si="190"/>
        <v>acqua  (7400 )</v>
      </c>
      <c r="F1933" s="1">
        <v>7400</v>
      </c>
      <c r="G1933" s="1" t="s">
        <v>4502</v>
      </c>
      <c r="H1933" s="3" t="s">
        <v>1141</v>
      </c>
      <c r="I1933" s="2">
        <v>4046304287064</v>
      </c>
      <c r="J1933" s="21">
        <v>39.950000000000003</v>
      </c>
      <c r="L1933" s="63">
        <f t="shared" si="189"/>
        <v>95.899999999999991</v>
      </c>
      <c r="M1933" t="s">
        <v>1590</v>
      </c>
      <c r="N1933" t="s">
        <v>3852</v>
      </c>
      <c r="O1933" t="s">
        <v>3853</v>
      </c>
      <c r="P1933" s="15">
        <f t="shared" si="188"/>
        <v>62.334999999999994</v>
      </c>
      <c r="Q1933" s="5">
        <f t="shared" si="191"/>
        <v>0</v>
      </c>
      <c r="R1933" s="21">
        <f t="shared" si="192"/>
        <v>22.384999999999991</v>
      </c>
      <c r="S1933"/>
    </row>
    <row r="1934" spans="1:19" x14ac:dyDescent="0.25">
      <c r="A1934" t="s">
        <v>3851</v>
      </c>
      <c r="B1934" s="3" t="s">
        <v>3925</v>
      </c>
      <c r="C1934" t="s">
        <v>3926</v>
      </c>
      <c r="D1934" t="str">
        <f t="shared" si="187"/>
        <v>70% Virgin wool (organic),  28% Silk,  2% Elastane</v>
      </c>
      <c r="E1934" t="str">
        <f t="shared" si="190"/>
        <v>acqua  (7400 )</v>
      </c>
      <c r="F1934" s="1">
        <v>7400</v>
      </c>
      <c r="G1934" s="1" t="s">
        <v>4502</v>
      </c>
      <c r="H1934" s="3" t="s">
        <v>1144</v>
      </c>
      <c r="I1934" s="2">
        <v>4046304287095</v>
      </c>
      <c r="J1934" s="21">
        <v>42.95</v>
      </c>
      <c r="L1934" s="63">
        <f t="shared" si="189"/>
        <v>103.1</v>
      </c>
      <c r="M1934" t="s">
        <v>1590</v>
      </c>
      <c r="N1934" t="s">
        <v>3852</v>
      </c>
      <c r="O1934" t="s">
        <v>3853</v>
      </c>
      <c r="P1934" s="15">
        <f t="shared" si="188"/>
        <v>67.015000000000001</v>
      </c>
      <c r="Q1934" s="5">
        <f t="shared" si="191"/>
        <v>0</v>
      </c>
      <c r="R1934" s="21">
        <f t="shared" si="192"/>
        <v>24.064999999999998</v>
      </c>
      <c r="S1934"/>
    </row>
    <row r="1935" spans="1:19" x14ac:dyDescent="0.25">
      <c r="A1935" t="s">
        <v>3851</v>
      </c>
      <c r="B1935" s="3" t="s">
        <v>3927</v>
      </c>
      <c r="C1935" t="s">
        <v>3928</v>
      </c>
      <c r="D1935" t="str">
        <f t="shared" si="187"/>
        <v>70% Virgin wool (organic),  28% Silk,  2% Elastane</v>
      </c>
      <c r="E1935" t="str">
        <f t="shared" si="190"/>
        <v>acqua  (7400 )</v>
      </c>
      <c r="F1935" s="1">
        <v>7400</v>
      </c>
      <c r="G1935" s="1" t="s">
        <v>4502</v>
      </c>
      <c r="H1935" s="3" t="s">
        <v>3898</v>
      </c>
      <c r="I1935" s="2">
        <v>4046304287101</v>
      </c>
      <c r="J1935" s="21">
        <v>38.950000000000003</v>
      </c>
      <c r="L1935" s="63">
        <f t="shared" si="189"/>
        <v>93.5</v>
      </c>
      <c r="M1935" t="s">
        <v>1590</v>
      </c>
      <c r="N1935" t="s">
        <v>3852</v>
      </c>
      <c r="O1935" t="s">
        <v>3853</v>
      </c>
      <c r="P1935" s="15">
        <f t="shared" si="188"/>
        <v>60.774999999999999</v>
      </c>
      <c r="Q1935" s="5">
        <f t="shared" si="191"/>
        <v>0</v>
      </c>
      <c r="R1935" s="21">
        <f t="shared" si="192"/>
        <v>21.824999999999996</v>
      </c>
      <c r="S1935"/>
    </row>
    <row r="1936" spans="1:19" x14ac:dyDescent="0.25">
      <c r="A1936" t="s">
        <v>3851</v>
      </c>
      <c r="B1936" s="3" t="s">
        <v>3929</v>
      </c>
      <c r="C1936" t="s">
        <v>3930</v>
      </c>
      <c r="D1936" t="str">
        <f t="shared" si="187"/>
        <v>70% Virgin wool (organic),  28% Silk,  2% Elastane</v>
      </c>
      <c r="E1936" t="str">
        <f t="shared" si="190"/>
        <v>sahara  (8100 )</v>
      </c>
      <c r="F1936" s="1">
        <v>8100</v>
      </c>
      <c r="G1936" s="1" t="s">
        <v>4499</v>
      </c>
      <c r="H1936" s="3" t="s">
        <v>1138</v>
      </c>
      <c r="I1936" s="2">
        <v>4046304209394</v>
      </c>
      <c r="J1936" s="21">
        <v>35.950000000000003</v>
      </c>
      <c r="L1936" s="63">
        <f t="shared" si="189"/>
        <v>86.3</v>
      </c>
      <c r="M1936" t="s">
        <v>1590</v>
      </c>
      <c r="N1936" t="s">
        <v>3852</v>
      </c>
      <c r="O1936" t="s">
        <v>3853</v>
      </c>
      <c r="P1936" s="15">
        <f t="shared" si="188"/>
        <v>56.094999999999999</v>
      </c>
      <c r="Q1936" s="5">
        <f t="shared" si="191"/>
        <v>0</v>
      </c>
      <c r="R1936" s="21">
        <f t="shared" si="192"/>
        <v>20.144999999999996</v>
      </c>
      <c r="S1936"/>
    </row>
    <row r="1937" spans="1:19" x14ac:dyDescent="0.25">
      <c r="A1937" t="s">
        <v>3851</v>
      </c>
      <c r="B1937" s="3" t="s">
        <v>3931</v>
      </c>
      <c r="C1937" t="s">
        <v>3932</v>
      </c>
      <c r="D1937" t="str">
        <f t="shared" si="187"/>
        <v>70% Virgin wool (organic),  28% Silk,  2% Elastane</v>
      </c>
      <c r="E1937" t="str">
        <f t="shared" si="190"/>
        <v>sahara  (8100 )</v>
      </c>
      <c r="F1937" s="1">
        <v>8100</v>
      </c>
      <c r="G1937" s="1" t="s">
        <v>4499</v>
      </c>
      <c r="H1937" s="3" t="s">
        <v>1144</v>
      </c>
      <c r="I1937" s="2">
        <v>4046304209417</v>
      </c>
      <c r="J1937" s="21">
        <v>38.950000000000003</v>
      </c>
      <c r="L1937" s="63">
        <f t="shared" si="189"/>
        <v>93.5</v>
      </c>
      <c r="M1937" t="s">
        <v>1590</v>
      </c>
      <c r="N1937" t="s">
        <v>3852</v>
      </c>
      <c r="O1937" t="s">
        <v>3853</v>
      </c>
      <c r="P1937" s="15">
        <f t="shared" si="188"/>
        <v>60.774999999999999</v>
      </c>
      <c r="Q1937" s="5">
        <f t="shared" si="191"/>
        <v>0</v>
      </c>
      <c r="R1937" s="21">
        <f t="shared" si="192"/>
        <v>21.824999999999996</v>
      </c>
      <c r="S1937"/>
    </row>
    <row r="1938" spans="1:19" x14ac:dyDescent="0.25">
      <c r="A1938" t="s">
        <v>3851</v>
      </c>
      <c r="B1938" s="3" t="s">
        <v>3933</v>
      </c>
      <c r="C1938" t="s">
        <v>3934</v>
      </c>
      <c r="D1938" t="str">
        <f t="shared" si="187"/>
        <v>70% Virgin wool (organic),  28% Silk,  2% Elastane</v>
      </c>
      <c r="E1938" t="str">
        <f t="shared" si="190"/>
        <v>sahara  (8100 )</v>
      </c>
      <c r="F1938" s="1">
        <v>8100</v>
      </c>
      <c r="G1938" s="1" t="s">
        <v>4499</v>
      </c>
      <c r="H1938" s="3" t="s">
        <v>3898</v>
      </c>
      <c r="I1938" s="2">
        <v>4046304209424</v>
      </c>
      <c r="J1938" s="21">
        <v>38.950000000000003</v>
      </c>
      <c r="L1938" s="63">
        <f t="shared" si="189"/>
        <v>93.5</v>
      </c>
      <c r="M1938" t="s">
        <v>1590</v>
      </c>
      <c r="N1938" t="s">
        <v>3852</v>
      </c>
      <c r="O1938" t="s">
        <v>3853</v>
      </c>
      <c r="P1938" s="15">
        <f t="shared" si="188"/>
        <v>60.774999999999999</v>
      </c>
      <c r="Q1938" s="5">
        <f t="shared" si="191"/>
        <v>0</v>
      </c>
      <c r="R1938" s="21">
        <f t="shared" si="192"/>
        <v>21.824999999999996</v>
      </c>
      <c r="S1938"/>
    </row>
    <row r="1939" spans="1:19" x14ac:dyDescent="0.25">
      <c r="A1939" t="s">
        <v>3851</v>
      </c>
      <c r="B1939" s="3" t="s">
        <v>3935</v>
      </c>
      <c r="C1939" t="s">
        <v>3936</v>
      </c>
      <c r="D1939" t="str">
        <f t="shared" si="187"/>
        <v>70% Virgin wool (organic),  28% Silk,  2% Elastane</v>
      </c>
      <c r="E1939" t="str">
        <f t="shared" si="190"/>
        <v>black  (9900 )</v>
      </c>
      <c r="F1939" s="1">
        <v>9900</v>
      </c>
      <c r="G1939" s="1" t="s">
        <v>33</v>
      </c>
      <c r="H1939" s="3" t="s">
        <v>1135</v>
      </c>
      <c r="I1939" s="2">
        <v>4046304209455</v>
      </c>
      <c r="J1939" s="21">
        <v>39.950000000000003</v>
      </c>
      <c r="L1939" s="63">
        <f t="shared" si="189"/>
        <v>95.899999999999991</v>
      </c>
      <c r="M1939" t="s">
        <v>1590</v>
      </c>
      <c r="N1939" t="s">
        <v>3852</v>
      </c>
      <c r="O1939" t="s">
        <v>3853</v>
      </c>
      <c r="P1939" s="15">
        <f t="shared" si="188"/>
        <v>62.334999999999994</v>
      </c>
      <c r="Q1939" s="5">
        <f t="shared" si="191"/>
        <v>0</v>
      </c>
      <c r="R1939" s="21">
        <f t="shared" si="192"/>
        <v>22.384999999999991</v>
      </c>
      <c r="S1939"/>
    </row>
    <row r="1940" spans="1:19" x14ac:dyDescent="0.25">
      <c r="A1940" t="s">
        <v>3851</v>
      </c>
      <c r="B1940" s="3" t="s">
        <v>3937</v>
      </c>
      <c r="C1940" t="s">
        <v>3938</v>
      </c>
      <c r="D1940" t="str">
        <f t="shared" si="187"/>
        <v>70% Virgin wool (organic),  28% Silk,  2% Elastane</v>
      </c>
      <c r="E1940" t="str">
        <f t="shared" si="190"/>
        <v>black  (9900 )</v>
      </c>
      <c r="F1940" s="1">
        <v>9900</v>
      </c>
      <c r="G1940" s="1" t="s">
        <v>33</v>
      </c>
      <c r="H1940" s="3" t="s">
        <v>1138</v>
      </c>
      <c r="I1940" s="2">
        <v>4046304209448</v>
      </c>
      <c r="J1940" s="21">
        <v>39.950000000000003</v>
      </c>
      <c r="L1940" s="63">
        <f t="shared" si="189"/>
        <v>95.899999999999991</v>
      </c>
      <c r="M1940" t="s">
        <v>1590</v>
      </c>
      <c r="N1940" t="s">
        <v>3852</v>
      </c>
      <c r="O1940" t="s">
        <v>3853</v>
      </c>
      <c r="P1940" s="15">
        <f t="shared" si="188"/>
        <v>62.334999999999994</v>
      </c>
      <c r="Q1940" s="5">
        <f t="shared" si="191"/>
        <v>0</v>
      </c>
      <c r="R1940" s="21">
        <f t="shared" si="192"/>
        <v>22.384999999999991</v>
      </c>
      <c r="S1940"/>
    </row>
    <row r="1941" spans="1:19" x14ac:dyDescent="0.25">
      <c r="A1941" t="s">
        <v>3851</v>
      </c>
      <c r="B1941" s="3" t="s">
        <v>3939</v>
      </c>
      <c r="C1941" t="s">
        <v>3940</v>
      </c>
      <c r="D1941" t="str">
        <f t="shared" si="187"/>
        <v>70% Virgin wool (organic),  28% Silk,  2% Elastane</v>
      </c>
      <c r="E1941" t="str">
        <f t="shared" si="190"/>
        <v>black  (9900 )</v>
      </c>
      <c r="F1941" s="1">
        <v>9900</v>
      </c>
      <c r="G1941" s="1" t="s">
        <v>33</v>
      </c>
      <c r="H1941" s="3" t="s">
        <v>1141</v>
      </c>
      <c r="I1941" s="2">
        <v>4046304209431</v>
      </c>
      <c r="J1941" s="21">
        <v>39.950000000000003</v>
      </c>
      <c r="L1941" s="63">
        <f t="shared" si="189"/>
        <v>95.899999999999991</v>
      </c>
      <c r="M1941" t="s">
        <v>1590</v>
      </c>
      <c r="N1941" t="s">
        <v>3852</v>
      </c>
      <c r="O1941" t="s">
        <v>3853</v>
      </c>
      <c r="P1941" s="15">
        <f t="shared" si="188"/>
        <v>62.334999999999994</v>
      </c>
      <c r="Q1941" s="5">
        <f t="shared" si="191"/>
        <v>0</v>
      </c>
      <c r="R1941" s="21">
        <f t="shared" si="192"/>
        <v>22.384999999999991</v>
      </c>
      <c r="S1941"/>
    </row>
    <row r="1942" spans="1:19" x14ac:dyDescent="0.25">
      <c r="A1942" t="s">
        <v>3851</v>
      </c>
      <c r="B1942" s="3" t="s">
        <v>3941</v>
      </c>
      <c r="C1942" t="s">
        <v>3942</v>
      </c>
      <c r="D1942" t="str">
        <f t="shared" si="187"/>
        <v>70% Virgin wool (organic),  28% Silk,  2% Elastane</v>
      </c>
      <c r="E1942" t="str">
        <f t="shared" si="190"/>
        <v>black  (9900 )</v>
      </c>
      <c r="F1942" s="1">
        <v>9900</v>
      </c>
      <c r="G1942" s="1" t="s">
        <v>33</v>
      </c>
      <c r="H1942" s="3" t="s">
        <v>1144</v>
      </c>
      <c r="I1942" s="2">
        <v>4046304209462</v>
      </c>
      <c r="J1942" s="21">
        <v>42.95</v>
      </c>
      <c r="L1942" s="63">
        <f t="shared" si="189"/>
        <v>103.1</v>
      </c>
      <c r="M1942" t="s">
        <v>1590</v>
      </c>
      <c r="N1942" t="s">
        <v>3852</v>
      </c>
      <c r="O1942" t="s">
        <v>3853</v>
      </c>
      <c r="P1942" s="15">
        <f t="shared" si="188"/>
        <v>67.015000000000001</v>
      </c>
      <c r="Q1942" s="5">
        <f t="shared" si="191"/>
        <v>0</v>
      </c>
      <c r="R1942" s="21">
        <f t="shared" si="192"/>
        <v>24.064999999999998</v>
      </c>
      <c r="S1942"/>
    </row>
    <row r="1943" spans="1:19" x14ac:dyDescent="0.25">
      <c r="A1943" t="s">
        <v>3851</v>
      </c>
      <c r="B1943" s="3" t="s">
        <v>3943</v>
      </c>
      <c r="C1943" t="s">
        <v>3944</v>
      </c>
      <c r="D1943" t="str">
        <f t="shared" si="187"/>
        <v>70% Virgin wool (organic),  28% Silk,  2% Elastane</v>
      </c>
      <c r="E1943" t="str">
        <f t="shared" si="190"/>
        <v>black  (9900 )</v>
      </c>
      <c r="F1943" s="1">
        <v>9900</v>
      </c>
      <c r="G1943" s="1" t="s">
        <v>33</v>
      </c>
      <c r="H1943" s="3" t="s">
        <v>3898</v>
      </c>
      <c r="I1943" s="2">
        <v>4046304209479</v>
      </c>
      <c r="J1943" s="21">
        <v>38.950000000000003</v>
      </c>
      <c r="L1943" s="63">
        <f t="shared" si="189"/>
        <v>93.5</v>
      </c>
      <c r="M1943" t="s">
        <v>1590</v>
      </c>
      <c r="N1943" t="s">
        <v>3852</v>
      </c>
      <c r="O1943" t="s">
        <v>3853</v>
      </c>
      <c r="P1943" s="15">
        <f t="shared" si="188"/>
        <v>60.774999999999999</v>
      </c>
      <c r="Q1943" s="5">
        <f t="shared" si="191"/>
        <v>0</v>
      </c>
      <c r="R1943" s="21">
        <f t="shared" si="192"/>
        <v>21.824999999999996</v>
      </c>
      <c r="S1943"/>
    </row>
    <row r="1944" spans="1:19" x14ac:dyDescent="0.25">
      <c r="A1944" t="s">
        <v>3851</v>
      </c>
      <c r="B1944" s="3" t="s">
        <v>3945</v>
      </c>
      <c r="C1944" t="s">
        <v>3946</v>
      </c>
      <c r="D1944" t="str">
        <f t="shared" si="187"/>
        <v>70% Virgin wool (organic),  28% Silk,  2% Elastane</v>
      </c>
      <c r="E1944" t="str">
        <f t="shared" si="190"/>
        <v>smaragd  (7200 )</v>
      </c>
      <c r="F1944" s="1">
        <v>7200</v>
      </c>
      <c r="G1944" s="1" t="s">
        <v>4501</v>
      </c>
      <c r="H1944" s="3" t="s">
        <v>1135</v>
      </c>
      <c r="I1944" s="2">
        <v>4046304274002</v>
      </c>
      <c r="J1944" s="21">
        <v>25.4</v>
      </c>
      <c r="L1944" s="63">
        <f t="shared" si="189"/>
        <v>60.95</v>
      </c>
      <c r="M1944" t="s">
        <v>1590</v>
      </c>
      <c r="N1944" t="s">
        <v>3852</v>
      </c>
      <c r="O1944" t="s">
        <v>3853</v>
      </c>
      <c r="P1944" s="15">
        <f t="shared" si="188"/>
        <v>39.6175</v>
      </c>
      <c r="Q1944" s="5">
        <f t="shared" si="191"/>
        <v>0</v>
      </c>
      <c r="R1944" s="21">
        <f t="shared" si="192"/>
        <v>14.217500000000001</v>
      </c>
      <c r="S1944"/>
    </row>
    <row r="1945" spans="1:19" x14ac:dyDescent="0.25">
      <c r="A1945" t="s">
        <v>3851</v>
      </c>
      <c r="B1945" s="3" t="s">
        <v>3947</v>
      </c>
      <c r="C1945" t="s">
        <v>3948</v>
      </c>
      <c r="D1945" t="str">
        <f t="shared" si="187"/>
        <v>70% Virgin wool (organic),  28% Silk,  2% Elastane</v>
      </c>
      <c r="E1945" t="str">
        <f t="shared" si="190"/>
        <v>smaragd  (7200 )</v>
      </c>
      <c r="F1945" s="1">
        <v>7200</v>
      </c>
      <c r="G1945" s="1" t="s">
        <v>4501</v>
      </c>
      <c r="H1945" s="3" t="s">
        <v>1138</v>
      </c>
      <c r="I1945" s="2">
        <v>4046304273999</v>
      </c>
      <c r="J1945" s="21">
        <v>23.6</v>
      </c>
      <c r="L1945" s="63">
        <f t="shared" si="189"/>
        <v>56.65</v>
      </c>
      <c r="M1945" t="s">
        <v>1590</v>
      </c>
      <c r="N1945" t="s">
        <v>3852</v>
      </c>
      <c r="O1945" t="s">
        <v>3853</v>
      </c>
      <c r="P1945" s="15">
        <f t="shared" si="188"/>
        <v>36.822499999999998</v>
      </c>
      <c r="Q1945" s="5">
        <f t="shared" si="191"/>
        <v>0</v>
      </c>
      <c r="R1945" s="21">
        <f t="shared" si="192"/>
        <v>13.222499999999997</v>
      </c>
      <c r="S1945"/>
    </row>
    <row r="1946" spans="1:19" x14ac:dyDescent="0.25">
      <c r="A1946" t="s">
        <v>3851</v>
      </c>
      <c r="B1946" s="3" t="s">
        <v>3949</v>
      </c>
      <c r="C1946" t="s">
        <v>3950</v>
      </c>
      <c r="D1946" t="str">
        <f t="shared" si="187"/>
        <v>70% Virgin wool (organic),  28% Silk,  2% Elastane</v>
      </c>
      <c r="E1946" t="str">
        <f t="shared" si="190"/>
        <v>smaragd  (7200 )</v>
      </c>
      <c r="F1946" s="1">
        <v>7200</v>
      </c>
      <c r="G1946" s="1" t="s">
        <v>4501</v>
      </c>
      <c r="H1946" s="3" t="s">
        <v>1141</v>
      </c>
      <c r="I1946" s="2">
        <v>4046304273982</v>
      </c>
      <c r="J1946" s="21">
        <v>23.6</v>
      </c>
      <c r="L1946" s="63">
        <f t="shared" si="189"/>
        <v>56.65</v>
      </c>
      <c r="M1946" t="s">
        <v>1590</v>
      </c>
      <c r="N1946" t="s">
        <v>3852</v>
      </c>
      <c r="O1946" t="s">
        <v>3853</v>
      </c>
      <c r="P1946" s="15">
        <f t="shared" si="188"/>
        <v>36.822499999999998</v>
      </c>
      <c r="Q1946" s="5">
        <f t="shared" si="191"/>
        <v>0</v>
      </c>
      <c r="R1946" s="21">
        <f t="shared" si="192"/>
        <v>13.222499999999997</v>
      </c>
      <c r="S1946"/>
    </row>
    <row r="1947" spans="1:19" x14ac:dyDescent="0.25">
      <c r="A1947" t="s">
        <v>3851</v>
      </c>
      <c r="B1947" s="3" t="s">
        <v>3951</v>
      </c>
      <c r="C1947" t="s">
        <v>3952</v>
      </c>
      <c r="D1947" t="str">
        <f t="shared" si="187"/>
        <v>70% Virgin wool (organic),  28% Silk,  2% Elastane</v>
      </c>
      <c r="E1947" t="str">
        <f t="shared" si="190"/>
        <v>smaragd  (7200 )</v>
      </c>
      <c r="F1947" s="1">
        <v>7200</v>
      </c>
      <c r="G1947" s="1" t="s">
        <v>4501</v>
      </c>
      <c r="H1947" s="3" t="s">
        <v>1144</v>
      </c>
      <c r="I1947" s="2">
        <v>4046304274019</v>
      </c>
      <c r="J1947" s="21">
        <v>25.4</v>
      </c>
      <c r="L1947" s="63">
        <f t="shared" si="189"/>
        <v>60.95</v>
      </c>
      <c r="M1947" t="s">
        <v>1590</v>
      </c>
      <c r="N1947" t="s">
        <v>3852</v>
      </c>
      <c r="O1947" t="s">
        <v>3853</v>
      </c>
      <c r="P1947" s="15">
        <f t="shared" si="188"/>
        <v>39.6175</v>
      </c>
      <c r="Q1947" s="5">
        <f t="shared" si="191"/>
        <v>0</v>
      </c>
      <c r="R1947" s="21">
        <f t="shared" si="192"/>
        <v>14.217500000000001</v>
      </c>
      <c r="S1947"/>
    </row>
    <row r="1948" spans="1:19" x14ac:dyDescent="0.25">
      <c r="A1948" t="s">
        <v>3851</v>
      </c>
      <c r="B1948" s="3" t="s">
        <v>3953</v>
      </c>
      <c r="C1948" t="s">
        <v>3954</v>
      </c>
      <c r="D1948" t="str">
        <f t="shared" si="187"/>
        <v>70% Virgin wool (organic),  28% Silk,  2% Elastane</v>
      </c>
      <c r="E1948" t="str">
        <f t="shared" si="190"/>
        <v>acqua  (7400 )</v>
      </c>
      <c r="F1948" s="1">
        <v>7400</v>
      </c>
      <c r="G1948" s="1" t="s">
        <v>4502</v>
      </c>
      <c r="H1948" s="3" t="s">
        <v>1135</v>
      </c>
      <c r="I1948" s="2">
        <v>4046304287132</v>
      </c>
      <c r="J1948" s="21">
        <v>25.4</v>
      </c>
      <c r="L1948" s="63">
        <f t="shared" si="189"/>
        <v>60.95</v>
      </c>
      <c r="M1948" t="s">
        <v>1590</v>
      </c>
      <c r="N1948" t="s">
        <v>3852</v>
      </c>
      <c r="O1948" t="s">
        <v>3853</v>
      </c>
      <c r="P1948" s="15">
        <f t="shared" si="188"/>
        <v>39.6175</v>
      </c>
      <c r="Q1948" s="5">
        <f t="shared" si="191"/>
        <v>0</v>
      </c>
      <c r="R1948" s="21">
        <f t="shared" si="192"/>
        <v>14.217500000000001</v>
      </c>
      <c r="S1948"/>
    </row>
    <row r="1949" spans="1:19" x14ac:dyDescent="0.25">
      <c r="A1949" t="s">
        <v>3851</v>
      </c>
      <c r="B1949" s="3" t="s">
        <v>3955</v>
      </c>
      <c r="C1949" t="s">
        <v>3956</v>
      </c>
      <c r="D1949" t="str">
        <f t="shared" si="187"/>
        <v>70% Virgin wool (organic),  28% Silk,  2% Elastane</v>
      </c>
      <c r="E1949" t="str">
        <f t="shared" si="190"/>
        <v>acqua  (7400 )</v>
      </c>
      <c r="F1949" s="1">
        <v>7400</v>
      </c>
      <c r="G1949" s="1" t="s">
        <v>4502</v>
      </c>
      <c r="H1949" s="3" t="s">
        <v>1138</v>
      </c>
      <c r="I1949" s="2">
        <v>4046304287125</v>
      </c>
      <c r="J1949" s="21">
        <v>23.6</v>
      </c>
      <c r="L1949" s="63">
        <f t="shared" si="189"/>
        <v>56.65</v>
      </c>
      <c r="M1949" t="s">
        <v>1590</v>
      </c>
      <c r="N1949" t="s">
        <v>3852</v>
      </c>
      <c r="O1949" t="s">
        <v>3853</v>
      </c>
      <c r="P1949" s="15">
        <f t="shared" si="188"/>
        <v>36.822499999999998</v>
      </c>
      <c r="Q1949" s="5">
        <f t="shared" si="191"/>
        <v>0</v>
      </c>
      <c r="R1949" s="21">
        <f t="shared" si="192"/>
        <v>13.222499999999997</v>
      </c>
      <c r="S1949"/>
    </row>
    <row r="1950" spans="1:19" x14ac:dyDescent="0.25">
      <c r="A1950" t="s">
        <v>3851</v>
      </c>
      <c r="B1950" s="3" t="s">
        <v>3957</v>
      </c>
      <c r="C1950" t="s">
        <v>3958</v>
      </c>
      <c r="D1950" t="str">
        <f t="shared" si="187"/>
        <v>70% Virgin wool (organic),  28% Silk,  2% Elastane</v>
      </c>
      <c r="E1950" t="str">
        <f t="shared" si="190"/>
        <v>acqua  (7400 )</v>
      </c>
      <c r="F1950" s="1">
        <v>7400</v>
      </c>
      <c r="G1950" s="1" t="s">
        <v>4502</v>
      </c>
      <c r="H1950" s="3" t="s">
        <v>1141</v>
      </c>
      <c r="I1950" s="2">
        <v>4046304287118</v>
      </c>
      <c r="J1950" s="21">
        <v>23.6</v>
      </c>
      <c r="L1950" s="63">
        <f t="shared" si="189"/>
        <v>56.65</v>
      </c>
      <c r="M1950" t="s">
        <v>1590</v>
      </c>
      <c r="N1950" t="s">
        <v>3852</v>
      </c>
      <c r="O1950" t="s">
        <v>3853</v>
      </c>
      <c r="P1950" s="15">
        <f t="shared" si="188"/>
        <v>36.822499999999998</v>
      </c>
      <c r="Q1950" s="5">
        <f t="shared" si="191"/>
        <v>0</v>
      </c>
      <c r="R1950" s="21">
        <f t="shared" si="192"/>
        <v>13.222499999999997</v>
      </c>
      <c r="S1950"/>
    </row>
    <row r="1951" spans="1:19" x14ac:dyDescent="0.25">
      <c r="A1951" t="s">
        <v>3851</v>
      </c>
      <c r="B1951" s="3" t="s">
        <v>3959</v>
      </c>
      <c r="C1951" t="s">
        <v>3960</v>
      </c>
      <c r="D1951" t="str">
        <f t="shared" si="187"/>
        <v>70% Virgin wool (organic),  28% Silk,  2% Elastane</v>
      </c>
      <c r="E1951" t="str">
        <f t="shared" si="190"/>
        <v>acqua  (7400 )</v>
      </c>
      <c r="F1951" s="1">
        <v>7400</v>
      </c>
      <c r="G1951" s="1" t="s">
        <v>4502</v>
      </c>
      <c r="H1951" s="3" t="s">
        <v>1144</v>
      </c>
      <c r="I1951" s="2">
        <v>4046304287149</v>
      </c>
      <c r="J1951" s="21">
        <v>25.4</v>
      </c>
      <c r="L1951" s="63">
        <f t="shared" si="189"/>
        <v>60.95</v>
      </c>
      <c r="M1951" t="s">
        <v>1590</v>
      </c>
      <c r="N1951" t="s">
        <v>3852</v>
      </c>
      <c r="O1951" t="s">
        <v>3853</v>
      </c>
      <c r="P1951" s="15">
        <f t="shared" si="188"/>
        <v>39.6175</v>
      </c>
      <c r="Q1951" s="5">
        <f t="shared" si="191"/>
        <v>0</v>
      </c>
      <c r="R1951" s="21">
        <f t="shared" si="192"/>
        <v>14.217500000000001</v>
      </c>
      <c r="S1951"/>
    </row>
    <row r="1952" spans="1:19" x14ac:dyDescent="0.25">
      <c r="A1952" t="s">
        <v>3851</v>
      </c>
      <c r="B1952" s="3" t="s">
        <v>3961</v>
      </c>
      <c r="C1952" t="s">
        <v>3962</v>
      </c>
      <c r="D1952" t="str">
        <f t="shared" si="187"/>
        <v>70% Virgin wool (organic),  28% Silk,  2% Elastane</v>
      </c>
      <c r="E1952" t="str">
        <f t="shared" si="190"/>
        <v>black  (9900 )</v>
      </c>
      <c r="F1952" s="1">
        <v>9900</v>
      </c>
      <c r="G1952" s="1" t="s">
        <v>33</v>
      </c>
      <c r="H1952" s="3" t="s">
        <v>1135</v>
      </c>
      <c r="I1952" s="2">
        <v>4046304140475</v>
      </c>
      <c r="J1952" s="21">
        <v>25.4</v>
      </c>
      <c r="L1952" s="63">
        <f t="shared" si="189"/>
        <v>60.95</v>
      </c>
      <c r="M1952" t="s">
        <v>1590</v>
      </c>
      <c r="N1952" t="s">
        <v>3852</v>
      </c>
      <c r="O1952" t="s">
        <v>3853</v>
      </c>
      <c r="P1952" s="15">
        <f t="shared" si="188"/>
        <v>39.6175</v>
      </c>
      <c r="Q1952" s="5">
        <f t="shared" si="191"/>
        <v>0</v>
      </c>
      <c r="R1952" s="21">
        <f t="shared" si="192"/>
        <v>14.217500000000001</v>
      </c>
      <c r="S1952"/>
    </row>
    <row r="1953" spans="1:19" x14ac:dyDescent="0.25">
      <c r="A1953" t="s">
        <v>3851</v>
      </c>
      <c r="B1953" s="3" t="s">
        <v>3963</v>
      </c>
      <c r="C1953" t="s">
        <v>3964</v>
      </c>
      <c r="D1953" t="str">
        <f t="shared" si="187"/>
        <v>70% Virgin wool (organic),  28% Silk,  2% Elastane</v>
      </c>
      <c r="E1953" t="str">
        <f t="shared" si="190"/>
        <v>black  (9900 )</v>
      </c>
      <c r="F1953" s="1">
        <v>9900</v>
      </c>
      <c r="G1953" s="1" t="s">
        <v>33</v>
      </c>
      <c r="H1953" s="3" t="s">
        <v>1138</v>
      </c>
      <c r="I1953" s="2">
        <v>4046304140468</v>
      </c>
      <c r="J1953" s="21">
        <v>23.6</v>
      </c>
      <c r="L1953" s="63">
        <f t="shared" si="189"/>
        <v>56.65</v>
      </c>
      <c r="M1953" t="s">
        <v>1590</v>
      </c>
      <c r="N1953" t="s">
        <v>3852</v>
      </c>
      <c r="O1953" t="s">
        <v>3853</v>
      </c>
      <c r="P1953" s="15">
        <f t="shared" si="188"/>
        <v>36.822499999999998</v>
      </c>
      <c r="Q1953" s="5">
        <f t="shared" si="191"/>
        <v>0</v>
      </c>
      <c r="R1953" s="21">
        <f t="shared" si="192"/>
        <v>13.222499999999997</v>
      </c>
      <c r="S1953"/>
    </row>
    <row r="1954" spans="1:19" x14ac:dyDescent="0.25">
      <c r="A1954" t="s">
        <v>3851</v>
      </c>
      <c r="B1954" s="3" t="s">
        <v>3965</v>
      </c>
      <c r="C1954" t="s">
        <v>3966</v>
      </c>
      <c r="D1954" t="str">
        <f t="shared" si="187"/>
        <v>70% Virgin wool (organic),  28% Silk,  2% Elastane</v>
      </c>
      <c r="E1954" t="str">
        <f t="shared" si="190"/>
        <v>black  (9900 )</v>
      </c>
      <c r="F1954" s="1">
        <v>9900</v>
      </c>
      <c r="G1954" s="1" t="s">
        <v>33</v>
      </c>
      <c r="H1954" s="3" t="s">
        <v>1141</v>
      </c>
      <c r="I1954" s="2">
        <v>4046304140451</v>
      </c>
      <c r="J1954" s="21">
        <v>23.6</v>
      </c>
      <c r="L1954" s="63">
        <f t="shared" si="189"/>
        <v>56.65</v>
      </c>
      <c r="M1954" t="s">
        <v>1590</v>
      </c>
      <c r="N1954" t="s">
        <v>3852</v>
      </c>
      <c r="O1954" t="s">
        <v>3853</v>
      </c>
      <c r="P1954" s="15">
        <f t="shared" si="188"/>
        <v>36.822499999999998</v>
      </c>
      <c r="Q1954" s="5">
        <f t="shared" si="191"/>
        <v>0</v>
      </c>
      <c r="R1954" s="21">
        <f t="shared" si="192"/>
        <v>13.222499999999997</v>
      </c>
      <c r="S1954"/>
    </row>
    <row r="1955" spans="1:19" x14ac:dyDescent="0.25">
      <c r="A1955" t="s">
        <v>3851</v>
      </c>
      <c r="B1955" s="3" t="s">
        <v>3967</v>
      </c>
      <c r="C1955" t="s">
        <v>3968</v>
      </c>
      <c r="D1955" t="str">
        <f t="shared" si="187"/>
        <v>70% Virgin wool (organic),  28% Silk,  2% Elastane</v>
      </c>
      <c r="E1955" t="str">
        <f t="shared" si="190"/>
        <v>black  (9900 )</v>
      </c>
      <c r="F1955" s="1">
        <v>9900</v>
      </c>
      <c r="G1955" s="1" t="s">
        <v>33</v>
      </c>
      <c r="H1955" s="3" t="s">
        <v>1144</v>
      </c>
      <c r="I1955" s="2">
        <v>4046304140482</v>
      </c>
      <c r="J1955" s="21">
        <v>25.4</v>
      </c>
      <c r="L1955" s="63">
        <f t="shared" si="189"/>
        <v>60.95</v>
      </c>
      <c r="M1955" t="s">
        <v>1590</v>
      </c>
      <c r="N1955" t="s">
        <v>3852</v>
      </c>
      <c r="O1955" t="s">
        <v>3853</v>
      </c>
      <c r="P1955" s="15">
        <f t="shared" si="188"/>
        <v>39.6175</v>
      </c>
      <c r="Q1955" s="5">
        <f t="shared" si="191"/>
        <v>0</v>
      </c>
      <c r="R1955" s="21">
        <f t="shared" si="192"/>
        <v>14.217500000000001</v>
      </c>
      <c r="S1955"/>
    </row>
    <row r="1956" spans="1:19" x14ac:dyDescent="0.25">
      <c r="A1956" t="s">
        <v>3851</v>
      </c>
      <c r="B1956" s="3" t="s">
        <v>3969</v>
      </c>
      <c r="C1956" t="s">
        <v>3970</v>
      </c>
      <c r="D1956" t="str">
        <f t="shared" si="187"/>
        <v>70% Virgin wool (organic),  28% Silk,  2% Elastane</v>
      </c>
      <c r="E1956" t="str">
        <f t="shared" si="190"/>
        <v>sahara  (1800 )</v>
      </c>
      <c r="F1956" s="1">
        <v>1800</v>
      </c>
      <c r="G1956" s="1" t="s">
        <v>4499</v>
      </c>
      <c r="H1956" s="3" t="s">
        <v>1135</v>
      </c>
      <c r="I1956" s="2">
        <v>4046304274446</v>
      </c>
      <c r="J1956" s="21">
        <v>46.75</v>
      </c>
      <c r="L1956" s="63">
        <f t="shared" si="189"/>
        <v>112.20000000000002</v>
      </c>
      <c r="M1956" t="s">
        <v>1590</v>
      </c>
      <c r="N1956" t="s">
        <v>3852</v>
      </c>
      <c r="O1956" t="s">
        <v>3853</v>
      </c>
      <c r="P1956" s="15">
        <f t="shared" si="188"/>
        <v>72.930000000000007</v>
      </c>
      <c r="Q1956" s="5">
        <f t="shared" si="191"/>
        <v>0</v>
      </c>
      <c r="R1956" s="21">
        <f t="shared" si="192"/>
        <v>26.180000000000007</v>
      </c>
      <c r="S1956"/>
    </row>
    <row r="1957" spans="1:19" x14ac:dyDescent="0.25">
      <c r="A1957" t="s">
        <v>3851</v>
      </c>
      <c r="B1957" s="3" t="s">
        <v>3971</v>
      </c>
      <c r="C1957" t="s">
        <v>3972</v>
      </c>
      <c r="D1957" t="str">
        <f t="shared" si="187"/>
        <v>70% Virgin wool (organic),  28% Silk,  2% Elastane</v>
      </c>
      <c r="E1957" t="str">
        <f t="shared" si="190"/>
        <v>sahara  (1800 )</v>
      </c>
      <c r="F1957" s="1">
        <v>1800</v>
      </c>
      <c r="G1957" s="1" t="s">
        <v>4499</v>
      </c>
      <c r="H1957" s="3" t="s">
        <v>1138</v>
      </c>
      <c r="I1957" s="2">
        <v>4046304274439</v>
      </c>
      <c r="J1957" s="21">
        <v>42.15</v>
      </c>
      <c r="L1957" s="63">
        <f t="shared" si="189"/>
        <v>101.15</v>
      </c>
      <c r="M1957" t="s">
        <v>1590</v>
      </c>
      <c r="N1957" t="s">
        <v>3852</v>
      </c>
      <c r="O1957" t="s">
        <v>3853</v>
      </c>
      <c r="P1957" s="15">
        <f t="shared" si="188"/>
        <v>65.747500000000002</v>
      </c>
      <c r="Q1957" s="5">
        <f t="shared" si="191"/>
        <v>0</v>
      </c>
      <c r="R1957" s="21">
        <f t="shared" si="192"/>
        <v>23.597500000000004</v>
      </c>
      <c r="S1957"/>
    </row>
    <row r="1958" spans="1:19" x14ac:dyDescent="0.25">
      <c r="A1958" t="s">
        <v>3851</v>
      </c>
      <c r="B1958" s="3" t="s">
        <v>3973</v>
      </c>
      <c r="C1958" t="s">
        <v>3974</v>
      </c>
      <c r="D1958" t="str">
        <f t="shared" si="187"/>
        <v>70% Virgin wool (organic),  28% Silk,  2% Elastane</v>
      </c>
      <c r="E1958" t="str">
        <f t="shared" si="190"/>
        <v>sahara  (1800 )</v>
      </c>
      <c r="F1958" s="1">
        <v>1800</v>
      </c>
      <c r="G1958" s="1" t="s">
        <v>4499</v>
      </c>
      <c r="H1958" s="3" t="s">
        <v>1141</v>
      </c>
      <c r="I1958" s="2">
        <v>4046304274422</v>
      </c>
      <c r="J1958" s="21">
        <v>42.15</v>
      </c>
      <c r="L1958" s="63">
        <f t="shared" si="189"/>
        <v>101.15</v>
      </c>
      <c r="M1958" t="s">
        <v>1590</v>
      </c>
      <c r="N1958" t="s">
        <v>3852</v>
      </c>
      <c r="O1958" t="s">
        <v>3853</v>
      </c>
      <c r="P1958" s="15">
        <f t="shared" si="188"/>
        <v>65.747500000000002</v>
      </c>
      <c r="Q1958" s="5">
        <f t="shared" si="191"/>
        <v>0</v>
      </c>
      <c r="R1958" s="21">
        <f t="shared" si="192"/>
        <v>23.597500000000004</v>
      </c>
      <c r="S1958"/>
    </row>
    <row r="1959" spans="1:19" x14ac:dyDescent="0.25">
      <c r="A1959" t="s">
        <v>3851</v>
      </c>
      <c r="B1959" s="3" t="s">
        <v>3975</v>
      </c>
      <c r="C1959" t="s">
        <v>3976</v>
      </c>
      <c r="D1959" t="str">
        <f t="shared" si="187"/>
        <v>70% Virgin wool (organic),  28% Silk,  2% Elastane</v>
      </c>
      <c r="E1959" t="str">
        <f t="shared" si="190"/>
        <v>sahara  (1800 )</v>
      </c>
      <c r="F1959" s="1">
        <v>1800</v>
      </c>
      <c r="G1959" s="1" t="s">
        <v>4499</v>
      </c>
      <c r="H1959" s="3" t="s">
        <v>1144</v>
      </c>
      <c r="I1959" s="2">
        <v>4046304274453</v>
      </c>
      <c r="J1959" s="21">
        <v>46.75</v>
      </c>
      <c r="L1959" s="63">
        <f t="shared" si="189"/>
        <v>112.20000000000002</v>
      </c>
      <c r="M1959" t="s">
        <v>1590</v>
      </c>
      <c r="N1959" t="s">
        <v>3852</v>
      </c>
      <c r="O1959" t="s">
        <v>3853</v>
      </c>
      <c r="P1959" s="15">
        <f t="shared" si="188"/>
        <v>72.930000000000007</v>
      </c>
      <c r="Q1959" s="5">
        <f t="shared" si="191"/>
        <v>0</v>
      </c>
      <c r="R1959" s="21">
        <f t="shared" si="192"/>
        <v>26.180000000000007</v>
      </c>
      <c r="S1959"/>
    </row>
    <row r="1960" spans="1:19" x14ac:dyDescent="0.25">
      <c r="A1960" t="s">
        <v>3851</v>
      </c>
      <c r="B1960" s="3" t="s">
        <v>3977</v>
      </c>
      <c r="C1960" t="s">
        <v>3978</v>
      </c>
      <c r="D1960" t="str">
        <f t="shared" si="187"/>
        <v>70% Virgin wool (organic),  28% Silk,  2% Elastane</v>
      </c>
      <c r="E1960" t="str">
        <f t="shared" si="190"/>
        <v>sahara  (1800 )</v>
      </c>
      <c r="F1960" s="1">
        <v>1800</v>
      </c>
      <c r="G1960" s="1" t="s">
        <v>4499</v>
      </c>
      <c r="H1960" s="3" t="s">
        <v>3898</v>
      </c>
      <c r="I1960" s="2">
        <v>4046304274460</v>
      </c>
      <c r="J1960" s="21">
        <v>46.6</v>
      </c>
      <c r="L1960" s="63">
        <f t="shared" si="189"/>
        <v>111.85000000000001</v>
      </c>
      <c r="M1960" t="s">
        <v>1590</v>
      </c>
      <c r="N1960" t="s">
        <v>3852</v>
      </c>
      <c r="O1960" t="s">
        <v>3853</v>
      </c>
      <c r="P1960" s="15">
        <f t="shared" si="188"/>
        <v>72.702500000000015</v>
      </c>
      <c r="Q1960" s="5">
        <f t="shared" si="191"/>
        <v>0</v>
      </c>
      <c r="R1960" s="21">
        <f t="shared" si="192"/>
        <v>26.102500000000013</v>
      </c>
      <c r="S1960"/>
    </row>
    <row r="1961" spans="1:19" x14ac:dyDescent="0.25">
      <c r="A1961" t="s">
        <v>3851</v>
      </c>
      <c r="B1961" s="3" t="s">
        <v>3979</v>
      </c>
      <c r="C1961" t="s">
        <v>3980</v>
      </c>
      <c r="D1961" t="str">
        <f t="shared" si="187"/>
        <v>70% Virgin wool (organic),  28% Silk,  2% Elastane</v>
      </c>
      <c r="E1961" t="str">
        <f t="shared" si="190"/>
        <v>tango red  (2400 )</v>
      </c>
      <c r="F1961" s="1">
        <v>2400</v>
      </c>
      <c r="G1961" s="1" t="s">
        <v>4500</v>
      </c>
      <c r="H1961" s="3" t="s">
        <v>1135</v>
      </c>
      <c r="I1961" s="2">
        <v>4046304274491</v>
      </c>
      <c r="J1961" s="21">
        <v>42.6</v>
      </c>
      <c r="L1961" s="63">
        <f t="shared" si="189"/>
        <v>102.25</v>
      </c>
      <c r="M1961" t="s">
        <v>1590</v>
      </c>
      <c r="N1961" t="s">
        <v>3852</v>
      </c>
      <c r="O1961" t="s">
        <v>3853</v>
      </c>
      <c r="P1961" s="15">
        <f t="shared" si="188"/>
        <v>66.462500000000006</v>
      </c>
      <c r="Q1961" s="5">
        <f t="shared" si="191"/>
        <v>0</v>
      </c>
      <c r="R1961" s="21">
        <f t="shared" si="192"/>
        <v>23.862500000000004</v>
      </c>
      <c r="S1961"/>
    </row>
    <row r="1962" spans="1:19" x14ac:dyDescent="0.25">
      <c r="A1962" t="s">
        <v>3851</v>
      </c>
      <c r="B1962" s="3" t="s">
        <v>3981</v>
      </c>
      <c r="C1962" t="s">
        <v>3982</v>
      </c>
      <c r="D1962" t="str">
        <f t="shared" si="187"/>
        <v>70% Virgin wool (organic),  28% Silk,  2% Elastane</v>
      </c>
      <c r="E1962" t="str">
        <f t="shared" si="190"/>
        <v>tango red  (2400 )</v>
      </c>
      <c r="F1962" s="1">
        <v>2400</v>
      </c>
      <c r="G1962" s="1" t="s">
        <v>4500</v>
      </c>
      <c r="H1962" s="3" t="s">
        <v>1138</v>
      </c>
      <c r="I1962" s="2">
        <v>4046304274484</v>
      </c>
      <c r="J1962" s="21">
        <v>42.6</v>
      </c>
      <c r="L1962" s="63">
        <f t="shared" si="189"/>
        <v>102.25</v>
      </c>
      <c r="M1962" t="s">
        <v>1590</v>
      </c>
      <c r="N1962" t="s">
        <v>3852</v>
      </c>
      <c r="O1962" t="s">
        <v>3853</v>
      </c>
      <c r="P1962" s="15">
        <f t="shared" si="188"/>
        <v>66.462500000000006</v>
      </c>
      <c r="Q1962" s="5">
        <f t="shared" si="191"/>
        <v>0</v>
      </c>
      <c r="R1962" s="21">
        <f t="shared" si="192"/>
        <v>23.862500000000004</v>
      </c>
      <c r="S1962"/>
    </row>
    <row r="1963" spans="1:19" x14ac:dyDescent="0.25">
      <c r="A1963" t="s">
        <v>3851</v>
      </c>
      <c r="B1963" s="3" t="s">
        <v>3983</v>
      </c>
      <c r="C1963" t="s">
        <v>3984</v>
      </c>
      <c r="D1963" t="str">
        <f t="shared" ref="D1963:D2026" si="193">M1963&amp;", "&amp;" "&amp;N1963&amp;", "&amp;" "&amp;O1963&amp;""</f>
        <v>70% Virgin wool (organic),  28% Silk,  2% Elastane</v>
      </c>
      <c r="E1963" t="str">
        <f t="shared" si="190"/>
        <v>tango red  (2400 )</v>
      </c>
      <c r="F1963" s="1">
        <v>2400</v>
      </c>
      <c r="G1963" s="1" t="s">
        <v>4500</v>
      </c>
      <c r="H1963" s="3" t="s">
        <v>1141</v>
      </c>
      <c r="I1963" s="2">
        <v>4046304274477</v>
      </c>
      <c r="J1963" s="21">
        <v>42.6</v>
      </c>
      <c r="L1963" s="63">
        <f t="shared" si="189"/>
        <v>102.25</v>
      </c>
      <c r="M1963" t="s">
        <v>1590</v>
      </c>
      <c r="N1963" t="s">
        <v>3852</v>
      </c>
      <c r="O1963" t="s">
        <v>3853</v>
      </c>
      <c r="P1963" s="15">
        <f t="shared" si="188"/>
        <v>66.462500000000006</v>
      </c>
      <c r="Q1963" s="5">
        <f t="shared" si="191"/>
        <v>0</v>
      </c>
      <c r="R1963" s="21">
        <f t="shared" si="192"/>
        <v>23.862500000000004</v>
      </c>
      <c r="S1963"/>
    </row>
    <row r="1964" spans="1:19" x14ac:dyDescent="0.25">
      <c r="A1964" t="s">
        <v>3851</v>
      </c>
      <c r="B1964" s="3" t="s">
        <v>3985</v>
      </c>
      <c r="C1964" t="s">
        <v>3986</v>
      </c>
      <c r="D1964" t="str">
        <f t="shared" si="193"/>
        <v>70% Virgin wool (organic),  28% Silk,  2% Elastane</v>
      </c>
      <c r="E1964" t="str">
        <f t="shared" si="190"/>
        <v>tango red  (2400 )</v>
      </c>
      <c r="F1964" s="1">
        <v>2400</v>
      </c>
      <c r="G1964" s="1" t="s">
        <v>4500</v>
      </c>
      <c r="H1964" s="3" t="s">
        <v>1144</v>
      </c>
      <c r="I1964" s="2">
        <v>4046304274507</v>
      </c>
      <c r="J1964" s="21">
        <v>46.6</v>
      </c>
      <c r="L1964" s="63">
        <f t="shared" si="189"/>
        <v>111.85000000000001</v>
      </c>
      <c r="M1964" t="s">
        <v>1590</v>
      </c>
      <c r="N1964" t="s">
        <v>3852</v>
      </c>
      <c r="O1964" t="s">
        <v>3853</v>
      </c>
      <c r="P1964" s="15">
        <f t="shared" ref="P1964:P2027" si="194">L1964*(1-$P$3)</f>
        <v>72.702500000000015</v>
      </c>
      <c r="Q1964" s="5">
        <f t="shared" si="191"/>
        <v>0</v>
      </c>
      <c r="R1964" s="21">
        <f t="shared" si="192"/>
        <v>26.102500000000013</v>
      </c>
      <c r="S1964"/>
    </row>
    <row r="1965" spans="1:19" x14ac:dyDescent="0.25">
      <c r="A1965" t="s">
        <v>3851</v>
      </c>
      <c r="B1965" s="3" t="s">
        <v>3987</v>
      </c>
      <c r="C1965" t="s">
        <v>3988</v>
      </c>
      <c r="D1965" t="str">
        <f t="shared" si="193"/>
        <v>70% Virgin wool (organic),  28% Silk,  2% Elastane</v>
      </c>
      <c r="E1965" t="str">
        <f t="shared" si="190"/>
        <v>tango red  (2400 )</v>
      </c>
      <c r="F1965" s="1">
        <v>2400</v>
      </c>
      <c r="G1965" s="1" t="s">
        <v>4500</v>
      </c>
      <c r="H1965" s="3" t="s">
        <v>3898</v>
      </c>
      <c r="I1965" s="2">
        <v>4046304274514</v>
      </c>
      <c r="J1965" s="21">
        <v>46.6</v>
      </c>
      <c r="L1965" s="63">
        <f t="shared" si="189"/>
        <v>111.85000000000001</v>
      </c>
      <c r="M1965" t="s">
        <v>1590</v>
      </c>
      <c r="N1965" t="s">
        <v>3852</v>
      </c>
      <c r="O1965" t="s">
        <v>3853</v>
      </c>
      <c r="P1965" s="15">
        <f t="shared" si="194"/>
        <v>72.702500000000015</v>
      </c>
      <c r="Q1965" s="5">
        <f t="shared" si="191"/>
        <v>0</v>
      </c>
      <c r="R1965" s="21">
        <f t="shared" si="192"/>
        <v>26.102500000000013</v>
      </c>
      <c r="S1965"/>
    </row>
    <row r="1966" spans="1:19" x14ac:dyDescent="0.25">
      <c r="A1966" t="s">
        <v>3851</v>
      </c>
      <c r="B1966" s="3" t="s">
        <v>3989</v>
      </c>
      <c r="C1966" t="s">
        <v>3990</v>
      </c>
      <c r="D1966" t="str">
        <f t="shared" si="193"/>
        <v>70% Virgin wool (organic),  28% Silk,  2% Elastane</v>
      </c>
      <c r="E1966" t="str">
        <f t="shared" si="190"/>
        <v>smaragd  (7200 )</v>
      </c>
      <c r="F1966" s="1">
        <v>7200</v>
      </c>
      <c r="G1966" s="1" t="s">
        <v>4501</v>
      </c>
      <c r="H1966" s="3" t="s">
        <v>1135</v>
      </c>
      <c r="I1966" s="2">
        <v>4046304274545</v>
      </c>
      <c r="J1966" s="21">
        <v>46.75</v>
      </c>
      <c r="L1966" s="63">
        <f t="shared" si="189"/>
        <v>112.20000000000002</v>
      </c>
      <c r="M1966" t="s">
        <v>1590</v>
      </c>
      <c r="N1966" t="s">
        <v>3852</v>
      </c>
      <c r="O1966" t="s">
        <v>3853</v>
      </c>
      <c r="P1966" s="15">
        <f t="shared" si="194"/>
        <v>72.930000000000007</v>
      </c>
      <c r="Q1966" s="5">
        <f t="shared" si="191"/>
        <v>0</v>
      </c>
      <c r="R1966" s="21">
        <f t="shared" si="192"/>
        <v>26.180000000000007</v>
      </c>
      <c r="S1966"/>
    </row>
    <row r="1967" spans="1:19" x14ac:dyDescent="0.25">
      <c r="A1967" t="s">
        <v>3851</v>
      </c>
      <c r="B1967" s="3" t="s">
        <v>3991</v>
      </c>
      <c r="C1967" t="s">
        <v>3992</v>
      </c>
      <c r="D1967" t="str">
        <f t="shared" si="193"/>
        <v>70% Virgin wool (organic),  28% Silk,  2% Elastane</v>
      </c>
      <c r="E1967" t="str">
        <f t="shared" si="190"/>
        <v>smaragd  (7200 )</v>
      </c>
      <c r="F1967" s="1">
        <v>7200</v>
      </c>
      <c r="G1967" s="1" t="s">
        <v>4501</v>
      </c>
      <c r="H1967" s="3" t="s">
        <v>1138</v>
      </c>
      <c r="I1967" s="2">
        <v>4046304274538</v>
      </c>
      <c r="J1967" s="21">
        <v>42.15</v>
      </c>
      <c r="L1967" s="63">
        <f t="shared" si="189"/>
        <v>101.15</v>
      </c>
      <c r="M1967" t="s">
        <v>1590</v>
      </c>
      <c r="N1967" t="s">
        <v>3852</v>
      </c>
      <c r="O1967" t="s">
        <v>3853</v>
      </c>
      <c r="P1967" s="15">
        <f t="shared" si="194"/>
        <v>65.747500000000002</v>
      </c>
      <c r="Q1967" s="5">
        <f t="shared" si="191"/>
        <v>0</v>
      </c>
      <c r="R1967" s="21">
        <f t="shared" si="192"/>
        <v>23.597500000000004</v>
      </c>
      <c r="S1967"/>
    </row>
    <row r="1968" spans="1:19" x14ac:dyDescent="0.25">
      <c r="A1968" t="s">
        <v>3851</v>
      </c>
      <c r="B1968" s="3" t="s">
        <v>3993</v>
      </c>
      <c r="C1968" t="s">
        <v>3994</v>
      </c>
      <c r="D1968" t="str">
        <f t="shared" si="193"/>
        <v>70% Virgin wool (organic),  28% Silk,  2% Elastane</v>
      </c>
      <c r="E1968" t="str">
        <f t="shared" si="190"/>
        <v>smaragd  (7200 )</v>
      </c>
      <c r="F1968" s="1">
        <v>7200</v>
      </c>
      <c r="G1968" s="1" t="s">
        <v>4501</v>
      </c>
      <c r="H1968" s="3" t="s">
        <v>1141</v>
      </c>
      <c r="I1968" s="2">
        <v>4046304274521</v>
      </c>
      <c r="J1968" s="21">
        <v>42.15</v>
      </c>
      <c r="L1968" s="63">
        <f t="shared" si="189"/>
        <v>101.15</v>
      </c>
      <c r="M1968" t="s">
        <v>1590</v>
      </c>
      <c r="N1968" t="s">
        <v>3852</v>
      </c>
      <c r="O1968" t="s">
        <v>3853</v>
      </c>
      <c r="P1968" s="15">
        <f t="shared" si="194"/>
        <v>65.747500000000002</v>
      </c>
      <c r="Q1968" s="5">
        <f t="shared" si="191"/>
        <v>0</v>
      </c>
      <c r="R1968" s="21">
        <f t="shared" si="192"/>
        <v>23.597500000000004</v>
      </c>
      <c r="S1968"/>
    </row>
    <row r="1969" spans="1:19" x14ac:dyDescent="0.25">
      <c r="A1969" t="s">
        <v>3851</v>
      </c>
      <c r="B1969" s="3" t="s">
        <v>3995</v>
      </c>
      <c r="C1969" t="s">
        <v>3996</v>
      </c>
      <c r="D1969" t="str">
        <f t="shared" si="193"/>
        <v>70% Virgin wool (organic),  28% Silk,  2% Elastane</v>
      </c>
      <c r="E1969" t="str">
        <f t="shared" si="190"/>
        <v>smaragd  (7200 )</v>
      </c>
      <c r="F1969" s="1">
        <v>7200</v>
      </c>
      <c r="G1969" s="1" t="s">
        <v>4501</v>
      </c>
      <c r="H1969" s="3" t="s">
        <v>1144</v>
      </c>
      <c r="I1969" s="2">
        <v>4046304274552</v>
      </c>
      <c r="J1969" s="21">
        <v>46.75</v>
      </c>
      <c r="L1969" s="63">
        <f t="shared" si="189"/>
        <v>112.20000000000002</v>
      </c>
      <c r="M1969" t="s">
        <v>1590</v>
      </c>
      <c r="N1969" t="s">
        <v>3852</v>
      </c>
      <c r="O1969" t="s">
        <v>3853</v>
      </c>
      <c r="P1969" s="15">
        <f t="shared" si="194"/>
        <v>72.930000000000007</v>
      </c>
      <c r="Q1969" s="5">
        <f t="shared" si="191"/>
        <v>0</v>
      </c>
      <c r="R1969" s="21">
        <f t="shared" si="192"/>
        <v>26.180000000000007</v>
      </c>
      <c r="S1969"/>
    </row>
    <row r="1970" spans="1:19" x14ac:dyDescent="0.25">
      <c r="A1970" t="s">
        <v>3851</v>
      </c>
      <c r="B1970" s="3" t="s">
        <v>3997</v>
      </c>
      <c r="C1970" t="s">
        <v>3998</v>
      </c>
      <c r="D1970" t="str">
        <f t="shared" si="193"/>
        <v>70% Virgin wool (organic),  28% Silk,  2% Elastane</v>
      </c>
      <c r="E1970" t="str">
        <f t="shared" si="190"/>
        <v>smaragd  (7200 )</v>
      </c>
      <c r="F1970" s="1">
        <v>7200</v>
      </c>
      <c r="G1970" s="1" t="s">
        <v>4501</v>
      </c>
      <c r="H1970" s="3" t="s">
        <v>3898</v>
      </c>
      <c r="I1970" s="2">
        <v>4046304274569</v>
      </c>
      <c r="J1970" s="21">
        <v>46.6</v>
      </c>
      <c r="L1970" s="63">
        <f t="shared" si="189"/>
        <v>111.85000000000001</v>
      </c>
      <c r="M1970" t="s">
        <v>1590</v>
      </c>
      <c r="N1970" t="s">
        <v>3852</v>
      </c>
      <c r="O1970" t="s">
        <v>3853</v>
      </c>
      <c r="P1970" s="15">
        <f t="shared" si="194"/>
        <v>72.702500000000015</v>
      </c>
      <c r="Q1970" s="5">
        <f t="shared" si="191"/>
        <v>0</v>
      </c>
      <c r="R1970" s="21">
        <f t="shared" si="192"/>
        <v>26.102500000000013</v>
      </c>
      <c r="S1970"/>
    </row>
    <row r="1971" spans="1:19" x14ac:dyDescent="0.25">
      <c r="A1971" t="s">
        <v>3851</v>
      </c>
      <c r="B1971" s="3" t="s">
        <v>3999</v>
      </c>
      <c r="C1971" t="s">
        <v>4000</v>
      </c>
      <c r="D1971" t="str">
        <f t="shared" si="193"/>
        <v>70% Virgin wool (organic),  28% Silk,  2% Elastane</v>
      </c>
      <c r="E1971" t="str">
        <f t="shared" si="190"/>
        <v>acqua  (7400 )</v>
      </c>
      <c r="F1971" s="1">
        <v>7400</v>
      </c>
      <c r="G1971" s="1" t="s">
        <v>4502</v>
      </c>
      <c r="H1971" s="3" t="s">
        <v>1135</v>
      </c>
      <c r="I1971" s="2">
        <v>4046304287170</v>
      </c>
      <c r="J1971" s="21">
        <v>46.75</v>
      </c>
      <c r="L1971" s="63">
        <f t="shared" si="189"/>
        <v>112.20000000000002</v>
      </c>
      <c r="M1971" t="s">
        <v>1590</v>
      </c>
      <c r="N1971" t="s">
        <v>3852</v>
      </c>
      <c r="O1971" t="s">
        <v>3853</v>
      </c>
      <c r="P1971" s="15">
        <f t="shared" si="194"/>
        <v>72.930000000000007</v>
      </c>
      <c r="Q1971" s="5">
        <f t="shared" si="191"/>
        <v>0</v>
      </c>
      <c r="R1971" s="21">
        <f t="shared" si="192"/>
        <v>26.180000000000007</v>
      </c>
      <c r="S1971"/>
    </row>
    <row r="1972" spans="1:19" x14ac:dyDescent="0.25">
      <c r="A1972" t="s">
        <v>3851</v>
      </c>
      <c r="B1972" s="3" t="s">
        <v>4001</v>
      </c>
      <c r="C1972" t="s">
        <v>4002</v>
      </c>
      <c r="D1972" t="str">
        <f t="shared" si="193"/>
        <v>70% Virgin wool (organic),  28% Silk,  2% Elastane</v>
      </c>
      <c r="E1972" t="str">
        <f t="shared" si="190"/>
        <v>acqua  (7400 )</v>
      </c>
      <c r="F1972" s="1">
        <v>7400</v>
      </c>
      <c r="G1972" s="1" t="s">
        <v>4502</v>
      </c>
      <c r="H1972" s="3" t="s">
        <v>1138</v>
      </c>
      <c r="I1972" s="2">
        <v>4046304287163</v>
      </c>
      <c r="J1972" s="21">
        <v>42.15</v>
      </c>
      <c r="L1972" s="63">
        <f t="shared" si="189"/>
        <v>101.15</v>
      </c>
      <c r="M1972" t="s">
        <v>1590</v>
      </c>
      <c r="N1972" t="s">
        <v>3852</v>
      </c>
      <c r="O1972" t="s">
        <v>3853</v>
      </c>
      <c r="P1972" s="15">
        <f t="shared" si="194"/>
        <v>65.747500000000002</v>
      </c>
      <c r="Q1972" s="5">
        <f t="shared" si="191"/>
        <v>0</v>
      </c>
      <c r="R1972" s="21">
        <f t="shared" si="192"/>
        <v>23.597500000000004</v>
      </c>
      <c r="S1972"/>
    </row>
    <row r="1973" spans="1:19" x14ac:dyDescent="0.25">
      <c r="A1973" t="s">
        <v>3851</v>
      </c>
      <c r="B1973" s="3" t="s">
        <v>4003</v>
      </c>
      <c r="C1973" t="s">
        <v>4004</v>
      </c>
      <c r="D1973" t="str">
        <f t="shared" si="193"/>
        <v>70% Virgin wool (organic),  28% Silk,  2% Elastane</v>
      </c>
      <c r="E1973" t="str">
        <f t="shared" si="190"/>
        <v>acqua  (7400 )</v>
      </c>
      <c r="F1973" s="1">
        <v>7400</v>
      </c>
      <c r="G1973" s="1" t="s">
        <v>4502</v>
      </c>
      <c r="H1973" s="3" t="s">
        <v>1141</v>
      </c>
      <c r="I1973" s="2">
        <v>4046304287156</v>
      </c>
      <c r="J1973" s="21">
        <v>42.15</v>
      </c>
      <c r="L1973" s="63">
        <f t="shared" si="189"/>
        <v>101.15</v>
      </c>
      <c r="M1973" t="s">
        <v>1590</v>
      </c>
      <c r="N1973" t="s">
        <v>3852</v>
      </c>
      <c r="O1973" t="s">
        <v>3853</v>
      </c>
      <c r="P1973" s="15">
        <f t="shared" si="194"/>
        <v>65.747500000000002</v>
      </c>
      <c r="Q1973" s="5">
        <f t="shared" si="191"/>
        <v>0</v>
      </c>
      <c r="R1973" s="21">
        <f t="shared" si="192"/>
        <v>23.597500000000004</v>
      </c>
      <c r="S1973"/>
    </row>
    <row r="1974" spans="1:19" x14ac:dyDescent="0.25">
      <c r="A1974" t="s">
        <v>3851</v>
      </c>
      <c r="B1974" s="3" t="s">
        <v>4005</v>
      </c>
      <c r="C1974" t="s">
        <v>4006</v>
      </c>
      <c r="D1974" t="str">
        <f t="shared" si="193"/>
        <v>70% Virgin wool (organic),  28% Silk,  2% Elastane</v>
      </c>
      <c r="E1974" t="str">
        <f t="shared" si="190"/>
        <v>acqua  (7400 )</v>
      </c>
      <c r="F1974" s="1">
        <v>7400</v>
      </c>
      <c r="G1974" s="1" t="s">
        <v>4502</v>
      </c>
      <c r="H1974" s="3" t="s">
        <v>1144</v>
      </c>
      <c r="I1974" s="2">
        <v>4046304287187</v>
      </c>
      <c r="J1974" s="21">
        <v>46.75</v>
      </c>
      <c r="L1974" s="63">
        <f t="shared" si="189"/>
        <v>112.20000000000002</v>
      </c>
      <c r="M1974" t="s">
        <v>1590</v>
      </c>
      <c r="N1974" t="s">
        <v>3852</v>
      </c>
      <c r="O1974" t="s">
        <v>3853</v>
      </c>
      <c r="P1974" s="15">
        <f t="shared" si="194"/>
        <v>72.930000000000007</v>
      </c>
      <c r="Q1974" s="5">
        <f t="shared" si="191"/>
        <v>0</v>
      </c>
      <c r="R1974" s="21">
        <f t="shared" si="192"/>
        <v>26.180000000000007</v>
      </c>
      <c r="S1974"/>
    </row>
    <row r="1975" spans="1:19" x14ac:dyDescent="0.25">
      <c r="A1975" t="s">
        <v>3851</v>
      </c>
      <c r="B1975" s="3" t="s">
        <v>4007</v>
      </c>
      <c r="C1975" t="s">
        <v>4008</v>
      </c>
      <c r="D1975" t="str">
        <f t="shared" si="193"/>
        <v>70% Virgin wool (organic),  28% Silk,  2% Elastane</v>
      </c>
      <c r="E1975" t="str">
        <f t="shared" si="190"/>
        <v>acqua  (7400 )</v>
      </c>
      <c r="F1975" s="1">
        <v>7400</v>
      </c>
      <c r="G1975" s="1" t="s">
        <v>4502</v>
      </c>
      <c r="H1975" s="3" t="s">
        <v>3898</v>
      </c>
      <c r="I1975" s="2">
        <v>4046304287194</v>
      </c>
      <c r="J1975" s="21">
        <v>46.6</v>
      </c>
      <c r="L1975" s="63">
        <f t="shared" si="189"/>
        <v>111.85000000000001</v>
      </c>
      <c r="M1975" t="s">
        <v>1590</v>
      </c>
      <c r="N1975" t="s">
        <v>3852</v>
      </c>
      <c r="O1975" t="s">
        <v>3853</v>
      </c>
      <c r="P1975" s="15">
        <f t="shared" si="194"/>
        <v>72.702500000000015</v>
      </c>
      <c r="Q1975" s="5">
        <f t="shared" si="191"/>
        <v>0</v>
      </c>
      <c r="R1975" s="21">
        <f t="shared" si="192"/>
        <v>26.102500000000013</v>
      </c>
      <c r="S1975"/>
    </row>
    <row r="1976" spans="1:19" x14ac:dyDescent="0.25">
      <c r="A1976" t="s">
        <v>3851</v>
      </c>
      <c r="B1976" s="3" t="s">
        <v>4009</v>
      </c>
      <c r="C1976" t="s">
        <v>4010</v>
      </c>
      <c r="D1976" t="str">
        <f t="shared" si="193"/>
        <v>70% Virgin wool (organic),  28% Silk,  2% Elastane</v>
      </c>
      <c r="E1976" t="str">
        <f t="shared" si="190"/>
        <v>sky  (8100 )</v>
      </c>
      <c r="F1976" s="1">
        <v>8100</v>
      </c>
      <c r="G1976" s="1" t="s">
        <v>4503</v>
      </c>
      <c r="H1976" s="3" t="s">
        <v>1138</v>
      </c>
      <c r="I1976" s="2">
        <v>4046304274583</v>
      </c>
      <c r="J1976" s="21">
        <v>42.6</v>
      </c>
      <c r="L1976" s="63">
        <f t="shared" si="189"/>
        <v>102.25</v>
      </c>
      <c r="M1976" t="s">
        <v>1590</v>
      </c>
      <c r="N1976" t="s">
        <v>3852</v>
      </c>
      <c r="O1976" t="s">
        <v>3853</v>
      </c>
      <c r="P1976" s="15">
        <f t="shared" si="194"/>
        <v>66.462500000000006</v>
      </c>
      <c r="Q1976" s="5">
        <f t="shared" si="191"/>
        <v>0</v>
      </c>
      <c r="R1976" s="21">
        <f t="shared" si="192"/>
        <v>23.862500000000004</v>
      </c>
      <c r="S1976"/>
    </row>
    <row r="1977" spans="1:19" x14ac:dyDescent="0.25">
      <c r="A1977" t="s">
        <v>3851</v>
      </c>
      <c r="B1977" s="3" t="s">
        <v>4011</v>
      </c>
      <c r="C1977" t="s">
        <v>4012</v>
      </c>
      <c r="D1977" t="str">
        <f t="shared" si="193"/>
        <v>70% Virgin wool (organic),  28% Silk,  2% Elastane</v>
      </c>
      <c r="E1977" t="str">
        <f t="shared" si="190"/>
        <v>sky  (8100 )</v>
      </c>
      <c r="F1977" s="1">
        <v>8100</v>
      </c>
      <c r="G1977" s="1" t="s">
        <v>4503</v>
      </c>
      <c r="H1977" s="3" t="s">
        <v>1141</v>
      </c>
      <c r="I1977" s="2">
        <v>4046304274576</v>
      </c>
      <c r="J1977" s="21">
        <v>42.6</v>
      </c>
      <c r="L1977" s="63">
        <f t="shared" si="189"/>
        <v>102.25</v>
      </c>
      <c r="M1977" t="s">
        <v>1590</v>
      </c>
      <c r="N1977" t="s">
        <v>3852</v>
      </c>
      <c r="O1977" t="s">
        <v>3853</v>
      </c>
      <c r="P1977" s="15">
        <f t="shared" si="194"/>
        <v>66.462500000000006</v>
      </c>
      <c r="Q1977" s="5">
        <f t="shared" si="191"/>
        <v>0</v>
      </c>
      <c r="R1977" s="21">
        <f t="shared" si="192"/>
        <v>23.862500000000004</v>
      </c>
      <c r="S1977"/>
    </row>
    <row r="1978" spans="1:19" x14ac:dyDescent="0.25">
      <c r="A1978" t="s">
        <v>3851</v>
      </c>
      <c r="B1978" s="3" t="s">
        <v>4013</v>
      </c>
      <c r="C1978" t="s">
        <v>4014</v>
      </c>
      <c r="D1978" t="str">
        <f t="shared" si="193"/>
        <v>70% Virgin wool (organic),  28% Silk,  2% Elastane</v>
      </c>
      <c r="E1978" t="str">
        <f t="shared" si="190"/>
        <v>sky  (8100 )</v>
      </c>
      <c r="F1978" s="1">
        <v>8100</v>
      </c>
      <c r="G1978" s="1" t="s">
        <v>4503</v>
      </c>
      <c r="H1978" s="3" t="s">
        <v>1144</v>
      </c>
      <c r="I1978" s="2">
        <v>4046304274606</v>
      </c>
      <c r="J1978" s="21">
        <v>46.6</v>
      </c>
      <c r="L1978" s="63">
        <f t="shared" si="189"/>
        <v>111.85000000000001</v>
      </c>
      <c r="M1978" t="s">
        <v>1590</v>
      </c>
      <c r="N1978" t="s">
        <v>3852</v>
      </c>
      <c r="O1978" t="s">
        <v>3853</v>
      </c>
      <c r="P1978" s="15">
        <f t="shared" si="194"/>
        <v>72.702500000000015</v>
      </c>
      <c r="Q1978" s="5">
        <f t="shared" si="191"/>
        <v>0</v>
      </c>
      <c r="R1978" s="21">
        <f t="shared" si="192"/>
        <v>26.102500000000013</v>
      </c>
      <c r="S1978"/>
    </row>
    <row r="1979" spans="1:19" x14ac:dyDescent="0.25">
      <c r="A1979" t="s">
        <v>3851</v>
      </c>
      <c r="B1979" s="3" t="s">
        <v>4015</v>
      </c>
      <c r="C1979" t="s">
        <v>4016</v>
      </c>
      <c r="D1979" t="str">
        <f t="shared" si="193"/>
        <v>70% Virgin wool (organic),  28% Silk,  2% Elastane</v>
      </c>
      <c r="E1979" t="str">
        <f t="shared" si="190"/>
        <v>black  (9900 )</v>
      </c>
      <c r="F1979" s="1">
        <v>9900</v>
      </c>
      <c r="G1979" s="1" t="s">
        <v>33</v>
      </c>
      <c r="H1979" s="3" t="s">
        <v>1135</v>
      </c>
      <c r="I1979" s="2">
        <v>4046304274644</v>
      </c>
      <c r="J1979" s="21">
        <v>46.75</v>
      </c>
      <c r="L1979" s="63">
        <f t="shared" si="189"/>
        <v>112.20000000000002</v>
      </c>
      <c r="M1979" t="s">
        <v>1590</v>
      </c>
      <c r="N1979" t="s">
        <v>3852</v>
      </c>
      <c r="O1979" t="s">
        <v>3853</v>
      </c>
      <c r="P1979" s="15">
        <f t="shared" si="194"/>
        <v>72.930000000000007</v>
      </c>
      <c r="Q1979" s="5">
        <f t="shared" si="191"/>
        <v>0</v>
      </c>
      <c r="R1979" s="21">
        <f t="shared" si="192"/>
        <v>26.180000000000007</v>
      </c>
      <c r="S1979"/>
    </row>
    <row r="1980" spans="1:19" x14ac:dyDescent="0.25">
      <c r="A1980" t="s">
        <v>3851</v>
      </c>
      <c r="B1980" s="3" t="s">
        <v>4017</v>
      </c>
      <c r="C1980" t="s">
        <v>4018</v>
      </c>
      <c r="D1980" t="str">
        <f t="shared" si="193"/>
        <v>70% Virgin wool (organic),  28% Silk,  2% Elastane</v>
      </c>
      <c r="E1980" t="str">
        <f t="shared" si="190"/>
        <v>black  (9900 )</v>
      </c>
      <c r="F1980" s="1">
        <v>9900</v>
      </c>
      <c r="G1980" s="1" t="s">
        <v>33</v>
      </c>
      <c r="H1980" s="3" t="s">
        <v>1138</v>
      </c>
      <c r="I1980" s="2">
        <v>4046304274637</v>
      </c>
      <c r="J1980" s="21">
        <v>42.15</v>
      </c>
      <c r="L1980" s="63">
        <f t="shared" si="189"/>
        <v>101.15</v>
      </c>
      <c r="M1980" t="s">
        <v>1590</v>
      </c>
      <c r="N1980" t="s">
        <v>3852</v>
      </c>
      <c r="O1980" t="s">
        <v>3853</v>
      </c>
      <c r="P1980" s="15">
        <f t="shared" si="194"/>
        <v>65.747500000000002</v>
      </c>
      <c r="Q1980" s="5">
        <f t="shared" si="191"/>
        <v>0</v>
      </c>
      <c r="R1980" s="21">
        <f t="shared" si="192"/>
        <v>23.597500000000004</v>
      </c>
      <c r="S1980"/>
    </row>
    <row r="1981" spans="1:19" x14ac:dyDescent="0.25">
      <c r="A1981" t="s">
        <v>3851</v>
      </c>
      <c r="B1981" s="3" t="s">
        <v>4019</v>
      </c>
      <c r="C1981" t="s">
        <v>4020</v>
      </c>
      <c r="D1981" t="str">
        <f t="shared" si="193"/>
        <v>70% Virgin wool (organic),  28% Silk,  2% Elastane</v>
      </c>
      <c r="E1981" t="str">
        <f t="shared" si="190"/>
        <v>black  (9900 )</v>
      </c>
      <c r="F1981" s="1">
        <v>9900</v>
      </c>
      <c r="G1981" s="1" t="s">
        <v>33</v>
      </c>
      <c r="H1981" s="3" t="s">
        <v>1141</v>
      </c>
      <c r="I1981" s="2">
        <v>4046304274620</v>
      </c>
      <c r="J1981" s="21">
        <v>42.15</v>
      </c>
      <c r="L1981" s="63">
        <f t="shared" si="189"/>
        <v>101.15</v>
      </c>
      <c r="M1981" t="s">
        <v>1590</v>
      </c>
      <c r="N1981" t="s">
        <v>3852</v>
      </c>
      <c r="O1981" t="s">
        <v>3853</v>
      </c>
      <c r="P1981" s="15">
        <f t="shared" si="194"/>
        <v>65.747500000000002</v>
      </c>
      <c r="Q1981" s="5">
        <f t="shared" si="191"/>
        <v>0</v>
      </c>
      <c r="R1981" s="21">
        <f t="shared" si="192"/>
        <v>23.597500000000004</v>
      </c>
      <c r="S1981"/>
    </row>
    <row r="1982" spans="1:19" x14ac:dyDescent="0.25">
      <c r="A1982" t="s">
        <v>3851</v>
      </c>
      <c r="B1982" s="3" t="s">
        <v>4021</v>
      </c>
      <c r="C1982" t="s">
        <v>4014</v>
      </c>
      <c r="D1982" t="str">
        <f t="shared" si="193"/>
        <v>70% Virgin wool (organic),  28% Silk,  2% Elastane</v>
      </c>
      <c r="E1982" t="str">
        <f t="shared" si="190"/>
        <v>black  (9900 )</v>
      </c>
      <c r="F1982" s="1">
        <v>9900</v>
      </c>
      <c r="G1982" s="1" t="s">
        <v>33</v>
      </c>
      <c r="H1982" s="3" t="s">
        <v>1144</v>
      </c>
      <c r="I1982" s="2">
        <v>4046304274651</v>
      </c>
      <c r="J1982" s="21">
        <v>46.75</v>
      </c>
      <c r="L1982" s="63">
        <f t="shared" si="189"/>
        <v>112.20000000000002</v>
      </c>
      <c r="M1982" t="s">
        <v>1590</v>
      </c>
      <c r="N1982" t="s">
        <v>3852</v>
      </c>
      <c r="O1982" t="s">
        <v>3853</v>
      </c>
      <c r="P1982" s="15">
        <f t="shared" si="194"/>
        <v>72.930000000000007</v>
      </c>
      <c r="Q1982" s="5">
        <f t="shared" si="191"/>
        <v>0</v>
      </c>
      <c r="R1982" s="21">
        <f t="shared" si="192"/>
        <v>26.180000000000007</v>
      </c>
      <c r="S1982"/>
    </row>
    <row r="1983" spans="1:19" x14ac:dyDescent="0.25">
      <c r="A1983" t="s">
        <v>3851</v>
      </c>
      <c r="B1983" s="3" t="s">
        <v>4022</v>
      </c>
      <c r="C1983" t="s">
        <v>4023</v>
      </c>
      <c r="D1983" t="str">
        <f t="shared" si="193"/>
        <v>70% Virgin wool (organic),  28% Silk,  2% Elastane</v>
      </c>
      <c r="E1983" t="str">
        <f t="shared" si="190"/>
        <v>black  (9900 )</v>
      </c>
      <c r="F1983" s="1">
        <v>9900</v>
      </c>
      <c r="G1983" s="1" t="s">
        <v>33</v>
      </c>
      <c r="H1983" s="3" t="s">
        <v>3898</v>
      </c>
      <c r="I1983" s="2">
        <v>4046304274668</v>
      </c>
      <c r="J1983" s="21">
        <v>46.6</v>
      </c>
      <c r="L1983" s="63">
        <f t="shared" si="189"/>
        <v>111.85000000000001</v>
      </c>
      <c r="M1983" t="s">
        <v>1590</v>
      </c>
      <c r="N1983" t="s">
        <v>3852</v>
      </c>
      <c r="O1983" t="s">
        <v>3853</v>
      </c>
      <c r="P1983" s="15">
        <f t="shared" si="194"/>
        <v>72.702500000000015</v>
      </c>
      <c r="Q1983" s="5">
        <f t="shared" si="191"/>
        <v>0</v>
      </c>
      <c r="R1983" s="21">
        <f t="shared" si="192"/>
        <v>26.102500000000013</v>
      </c>
      <c r="S1983"/>
    </row>
    <row r="1984" spans="1:19" x14ac:dyDescent="0.25">
      <c r="A1984" t="s">
        <v>3851</v>
      </c>
      <c r="B1984" s="3" t="s">
        <v>4024</v>
      </c>
      <c r="C1984" t="s">
        <v>4025</v>
      </c>
      <c r="D1984" t="str">
        <f t="shared" si="193"/>
        <v>70% Virgin wool (organic),  28% Silk,  2% Elastane</v>
      </c>
      <c r="E1984" t="str">
        <f t="shared" si="190"/>
        <v>smaragd  (7200 )</v>
      </c>
      <c r="F1984" s="1">
        <v>7200</v>
      </c>
      <c r="G1984" s="1" t="s">
        <v>4501</v>
      </c>
      <c r="H1984" s="3" t="s">
        <v>1135</v>
      </c>
      <c r="I1984" s="2">
        <v>4046304274699</v>
      </c>
      <c r="J1984" s="21">
        <v>36.5</v>
      </c>
      <c r="L1984" s="63">
        <f t="shared" si="189"/>
        <v>87.6</v>
      </c>
      <c r="M1984" t="s">
        <v>1590</v>
      </c>
      <c r="N1984" t="s">
        <v>3852</v>
      </c>
      <c r="O1984" t="s">
        <v>3853</v>
      </c>
      <c r="P1984" s="15">
        <f t="shared" si="194"/>
        <v>56.94</v>
      </c>
      <c r="Q1984" s="5">
        <f t="shared" si="191"/>
        <v>0</v>
      </c>
      <c r="R1984" s="21">
        <f t="shared" si="192"/>
        <v>20.439999999999998</v>
      </c>
      <c r="S1984"/>
    </row>
    <row r="1985" spans="1:19" x14ac:dyDescent="0.25">
      <c r="A1985" t="s">
        <v>3851</v>
      </c>
      <c r="B1985" s="3" t="s">
        <v>4026</v>
      </c>
      <c r="C1985" t="s">
        <v>4027</v>
      </c>
      <c r="D1985" t="str">
        <f t="shared" si="193"/>
        <v>70% Virgin wool (organic),  28% Silk,  2% Elastane</v>
      </c>
      <c r="E1985" t="str">
        <f t="shared" si="190"/>
        <v>smaragd  (7200 )</v>
      </c>
      <c r="F1985" s="1">
        <v>7200</v>
      </c>
      <c r="G1985" s="1" t="s">
        <v>4501</v>
      </c>
      <c r="H1985" s="3" t="s">
        <v>1138</v>
      </c>
      <c r="I1985" s="2">
        <v>4046304274682</v>
      </c>
      <c r="J1985" s="21">
        <v>34.5</v>
      </c>
      <c r="L1985" s="63">
        <f t="shared" si="189"/>
        <v>82.8</v>
      </c>
      <c r="M1985" t="s">
        <v>1590</v>
      </c>
      <c r="N1985" t="s">
        <v>3852</v>
      </c>
      <c r="O1985" t="s">
        <v>3853</v>
      </c>
      <c r="P1985" s="15">
        <f t="shared" si="194"/>
        <v>53.82</v>
      </c>
      <c r="Q1985" s="5">
        <f t="shared" si="191"/>
        <v>0</v>
      </c>
      <c r="R1985" s="21">
        <f t="shared" si="192"/>
        <v>19.32</v>
      </c>
      <c r="S1985"/>
    </row>
    <row r="1986" spans="1:19" x14ac:dyDescent="0.25">
      <c r="A1986" t="s">
        <v>3851</v>
      </c>
      <c r="B1986" s="3" t="s">
        <v>4028</v>
      </c>
      <c r="C1986" t="s">
        <v>4029</v>
      </c>
      <c r="D1986" t="str">
        <f t="shared" si="193"/>
        <v>70% Virgin wool (organic),  28% Silk,  2% Elastane</v>
      </c>
      <c r="E1986" t="str">
        <f t="shared" si="190"/>
        <v>smaragd  (7200 )</v>
      </c>
      <c r="F1986" s="1">
        <v>7200</v>
      </c>
      <c r="G1986" s="1" t="s">
        <v>4501</v>
      </c>
      <c r="H1986" s="3" t="s">
        <v>1141</v>
      </c>
      <c r="I1986" s="2">
        <v>4046304274675</v>
      </c>
      <c r="J1986" s="21">
        <v>34.5</v>
      </c>
      <c r="L1986" s="63">
        <f t="shared" si="189"/>
        <v>82.8</v>
      </c>
      <c r="M1986" t="s">
        <v>1590</v>
      </c>
      <c r="N1986" t="s">
        <v>3852</v>
      </c>
      <c r="O1986" t="s">
        <v>3853</v>
      </c>
      <c r="P1986" s="15">
        <f t="shared" si="194"/>
        <v>53.82</v>
      </c>
      <c r="Q1986" s="5">
        <f t="shared" si="191"/>
        <v>0</v>
      </c>
      <c r="R1986" s="21">
        <f t="shared" si="192"/>
        <v>19.32</v>
      </c>
      <c r="S1986"/>
    </row>
    <row r="1987" spans="1:19" x14ac:dyDescent="0.25">
      <c r="A1987" t="s">
        <v>3851</v>
      </c>
      <c r="B1987" s="3" t="s">
        <v>4030</v>
      </c>
      <c r="C1987" t="s">
        <v>4031</v>
      </c>
      <c r="D1987" t="str">
        <f t="shared" si="193"/>
        <v>70% Virgin wool (organic),  28% Silk,  2% Elastane</v>
      </c>
      <c r="E1987" t="str">
        <f t="shared" si="190"/>
        <v>smaragd  (7200 )</v>
      </c>
      <c r="F1987" s="1">
        <v>7200</v>
      </c>
      <c r="G1987" s="1" t="s">
        <v>4501</v>
      </c>
      <c r="H1987" s="3" t="s">
        <v>1144</v>
      </c>
      <c r="I1987" s="2">
        <v>4046304274705</v>
      </c>
      <c r="J1987" s="21">
        <v>36.5</v>
      </c>
      <c r="L1987" s="63">
        <f t="shared" si="189"/>
        <v>87.6</v>
      </c>
      <c r="M1987" t="s">
        <v>1590</v>
      </c>
      <c r="N1987" t="s">
        <v>3852</v>
      </c>
      <c r="O1987" t="s">
        <v>3853</v>
      </c>
      <c r="P1987" s="15">
        <f t="shared" si="194"/>
        <v>56.94</v>
      </c>
      <c r="Q1987" s="5">
        <f t="shared" si="191"/>
        <v>0</v>
      </c>
      <c r="R1987" s="21">
        <f t="shared" si="192"/>
        <v>20.439999999999998</v>
      </c>
      <c r="S1987"/>
    </row>
    <row r="1988" spans="1:19" x14ac:dyDescent="0.25">
      <c r="A1988" t="s">
        <v>3851</v>
      </c>
      <c r="B1988" s="3" t="s">
        <v>4032</v>
      </c>
      <c r="C1988" t="s">
        <v>4033</v>
      </c>
      <c r="D1988" t="str">
        <f t="shared" si="193"/>
        <v>70% Virgin wool (organic),  28% Silk,  2% Elastane</v>
      </c>
      <c r="E1988" t="str">
        <f t="shared" si="190"/>
        <v>acqua  (7400 )</v>
      </c>
      <c r="F1988" s="1">
        <v>7400</v>
      </c>
      <c r="G1988" s="1" t="s">
        <v>4502</v>
      </c>
      <c r="H1988" s="3" t="s">
        <v>1135</v>
      </c>
      <c r="I1988" s="2">
        <v>4046304287224</v>
      </c>
      <c r="J1988" s="21">
        <v>39.549999999999997</v>
      </c>
      <c r="L1988" s="63">
        <f t="shared" si="189"/>
        <v>94.899999999999991</v>
      </c>
      <c r="M1988" t="s">
        <v>1590</v>
      </c>
      <c r="N1988" t="s">
        <v>3852</v>
      </c>
      <c r="O1988" t="s">
        <v>3853</v>
      </c>
      <c r="P1988" s="15">
        <f t="shared" si="194"/>
        <v>61.684999999999995</v>
      </c>
      <c r="Q1988" s="5">
        <f t="shared" si="191"/>
        <v>0</v>
      </c>
      <c r="R1988" s="21">
        <f t="shared" si="192"/>
        <v>22.134999999999998</v>
      </c>
      <c r="S1988"/>
    </row>
    <row r="1989" spans="1:19" x14ac:dyDescent="0.25">
      <c r="A1989" t="s">
        <v>3851</v>
      </c>
      <c r="B1989" s="3" t="s">
        <v>4034</v>
      </c>
      <c r="C1989" t="s">
        <v>4035</v>
      </c>
      <c r="D1989" t="str">
        <f t="shared" si="193"/>
        <v>70% Virgin wool (organic),  28% Silk,  2% Elastane</v>
      </c>
      <c r="E1989" t="str">
        <f t="shared" si="190"/>
        <v>acqua  (7400 )</v>
      </c>
      <c r="F1989" s="1">
        <v>7400</v>
      </c>
      <c r="G1989" s="1" t="s">
        <v>4502</v>
      </c>
      <c r="H1989" s="3" t="s">
        <v>1138</v>
      </c>
      <c r="I1989" s="2">
        <v>4046304287217</v>
      </c>
      <c r="J1989" s="21">
        <v>37.049999999999997</v>
      </c>
      <c r="L1989" s="63">
        <f t="shared" ref="L1989:L2052" si="195">ROUND((J1989*2.4)/50,3)*50</f>
        <v>88.9</v>
      </c>
      <c r="M1989" t="s">
        <v>1590</v>
      </c>
      <c r="N1989" t="s">
        <v>3852</v>
      </c>
      <c r="O1989" t="s">
        <v>3853</v>
      </c>
      <c r="P1989" s="15">
        <f t="shared" si="194"/>
        <v>57.785000000000004</v>
      </c>
      <c r="Q1989" s="5">
        <f t="shared" si="191"/>
        <v>0</v>
      </c>
      <c r="R1989" s="21">
        <f t="shared" si="192"/>
        <v>20.735000000000007</v>
      </c>
      <c r="S1989"/>
    </row>
    <row r="1990" spans="1:19" x14ac:dyDescent="0.25">
      <c r="A1990" t="s">
        <v>3851</v>
      </c>
      <c r="B1990" s="3" t="s">
        <v>4036</v>
      </c>
      <c r="C1990" t="s">
        <v>4037</v>
      </c>
      <c r="D1990" t="str">
        <f t="shared" si="193"/>
        <v>70% Virgin wool (organic),  28% Silk,  2% Elastane</v>
      </c>
      <c r="E1990" t="str">
        <f t="shared" ref="E1990:E2053" si="196">G1990&amp;" "&amp;" (" &amp;F1990&amp;" )"</f>
        <v>acqua  (7400 )</v>
      </c>
      <c r="F1990" s="1">
        <v>7400</v>
      </c>
      <c r="G1990" s="1" t="s">
        <v>4502</v>
      </c>
      <c r="H1990" s="3" t="s">
        <v>1141</v>
      </c>
      <c r="I1990" s="2">
        <v>4046304287200</v>
      </c>
      <c r="J1990" s="21">
        <v>37.049999999999997</v>
      </c>
      <c r="L1990" s="63">
        <f t="shared" si="195"/>
        <v>88.9</v>
      </c>
      <c r="M1990" t="s">
        <v>1590</v>
      </c>
      <c r="N1990" t="s">
        <v>3852</v>
      </c>
      <c r="O1990" t="s">
        <v>3853</v>
      </c>
      <c r="P1990" s="15">
        <f t="shared" si="194"/>
        <v>57.785000000000004</v>
      </c>
      <c r="Q1990" s="5">
        <f t="shared" ref="Q1990:Q2053" si="197">K1990*P1990</f>
        <v>0</v>
      </c>
      <c r="R1990" s="21">
        <f t="shared" ref="R1990:R2053" si="198">P1990-J1990</f>
        <v>20.735000000000007</v>
      </c>
      <c r="S1990"/>
    </row>
    <row r="1991" spans="1:19" x14ac:dyDescent="0.25">
      <c r="A1991" t="s">
        <v>3851</v>
      </c>
      <c r="B1991" s="3" t="s">
        <v>4038</v>
      </c>
      <c r="C1991" t="s">
        <v>4039</v>
      </c>
      <c r="D1991" t="str">
        <f t="shared" si="193"/>
        <v>70% Virgin wool (organic),  28% Silk,  2% Elastane</v>
      </c>
      <c r="E1991" t="str">
        <f t="shared" si="196"/>
        <v>acqua  (7400 )</v>
      </c>
      <c r="F1991" s="1">
        <v>7400</v>
      </c>
      <c r="G1991" s="1" t="s">
        <v>4502</v>
      </c>
      <c r="H1991" s="3" t="s">
        <v>1144</v>
      </c>
      <c r="I1991" s="2">
        <v>4046304287231</v>
      </c>
      <c r="J1991" s="21">
        <v>39.549999999999997</v>
      </c>
      <c r="L1991" s="63">
        <f t="shared" si="195"/>
        <v>94.899999999999991</v>
      </c>
      <c r="M1991" t="s">
        <v>1590</v>
      </c>
      <c r="N1991" t="s">
        <v>3852</v>
      </c>
      <c r="O1991" t="s">
        <v>3853</v>
      </c>
      <c r="P1991" s="15">
        <f t="shared" si="194"/>
        <v>61.684999999999995</v>
      </c>
      <c r="Q1991" s="5">
        <f t="shared" si="197"/>
        <v>0</v>
      </c>
      <c r="R1991" s="21">
        <f t="shared" si="198"/>
        <v>22.134999999999998</v>
      </c>
      <c r="S1991"/>
    </row>
    <row r="1992" spans="1:19" x14ac:dyDescent="0.25">
      <c r="A1992" t="s">
        <v>3851</v>
      </c>
      <c r="B1992" s="3" t="s">
        <v>4040</v>
      </c>
      <c r="C1992" t="s">
        <v>4041</v>
      </c>
      <c r="D1992" t="str">
        <f t="shared" si="193"/>
        <v>70% Virgin wool (organic),  28% Silk,  2% Elastane</v>
      </c>
      <c r="E1992" t="str">
        <f t="shared" si="196"/>
        <v>black  (9900 )</v>
      </c>
      <c r="F1992" s="1">
        <v>9900</v>
      </c>
      <c r="G1992" s="1" t="s">
        <v>33</v>
      </c>
      <c r="H1992" s="3" t="s">
        <v>1135</v>
      </c>
      <c r="I1992" s="2">
        <v>4046304274736</v>
      </c>
      <c r="J1992" s="21">
        <v>39.549999999999997</v>
      </c>
      <c r="L1992" s="63">
        <f t="shared" si="195"/>
        <v>94.899999999999991</v>
      </c>
      <c r="M1992" t="s">
        <v>1590</v>
      </c>
      <c r="N1992" t="s">
        <v>3852</v>
      </c>
      <c r="O1992" t="s">
        <v>3853</v>
      </c>
      <c r="P1992" s="15">
        <f t="shared" si="194"/>
        <v>61.684999999999995</v>
      </c>
      <c r="Q1992" s="5">
        <f t="shared" si="197"/>
        <v>0</v>
      </c>
      <c r="R1992" s="21">
        <f t="shared" si="198"/>
        <v>22.134999999999998</v>
      </c>
      <c r="S1992"/>
    </row>
    <row r="1993" spans="1:19" x14ac:dyDescent="0.25">
      <c r="A1993" t="s">
        <v>3851</v>
      </c>
      <c r="B1993" s="3" t="s">
        <v>4042</v>
      </c>
      <c r="C1993" t="s">
        <v>4043</v>
      </c>
      <c r="D1993" t="str">
        <f t="shared" si="193"/>
        <v>70% Virgin wool (organic),  28% Silk,  2% Elastane</v>
      </c>
      <c r="E1993" t="str">
        <f t="shared" si="196"/>
        <v>black  (9900 )</v>
      </c>
      <c r="F1993" s="1">
        <v>9900</v>
      </c>
      <c r="G1993" s="1" t="s">
        <v>33</v>
      </c>
      <c r="H1993" s="3" t="s">
        <v>1138</v>
      </c>
      <c r="I1993" s="2">
        <v>4046304274729</v>
      </c>
      <c r="J1993" s="21">
        <v>37.049999999999997</v>
      </c>
      <c r="L1993" s="63">
        <f t="shared" si="195"/>
        <v>88.9</v>
      </c>
      <c r="M1993" t="s">
        <v>1590</v>
      </c>
      <c r="N1993" t="s">
        <v>3852</v>
      </c>
      <c r="O1993" t="s">
        <v>3853</v>
      </c>
      <c r="P1993" s="15">
        <f t="shared" si="194"/>
        <v>57.785000000000004</v>
      </c>
      <c r="Q1993" s="5">
        <f t="shared" si="197"/>
        <v>0</v>
      </c>
      <c r="R1993" s="21">
        <f t="shared" si="198"/>
        <v>20.735000000000007</v>
      </c>
      <c r="S1993"/>
    </row>
    <row r="1994" spans="1:19" x14ac:dyDescent="0.25">
      <c r="A1994" t="s">
        <v>3851</v>
      </c>
      <c r="B1994" s="3" t="s">
        <v>4044</v>
      </c>
      <c r="C1994" t="s">
        <v>4045</v>
      </c>
      <c r="D1994" t="str">
        <f t="shared" si="193"/>
        <v>70% Virgin wool (organic),  28% Silk,  2% Elastane</v>
      </c>
      <c r="E1994" t="str">
        <f t="shared" si="196"/>
        <v>black  (9900 )</v>
      </c>
      <c r="F1994" s="1">
        <v>9900</v>
      </c>
      <c r="G1994" s="1" t="s">
        <v>33</v>
      </c>
      <c r="H1994" s="3" t="s">
        <v>1141</v>
      </c>
      <c r="I1994" s="2">
        <v>4046304274712</v>
      </c>
      <c r="J1994" s="21">
        <v>37.049999999999997</v>
      </c>
      <c r="L1994" s="63">
        <f t="shared" si="195"/>
        <v>88.9</v>
      </c>
      <c r="M1994" t="s">
        <v>1590</v>
      </c>
      <c r="N1994" t="s">
        <v>3852</v>
      </c>
      <c r="O1994" t="s">
        <v>3853</v>
      </c>
      <c r="P1994" s="15">
        <f t="shared" si="194"/>
        <v>57.785000000000004</v>
      </c>
      <c r="Q1994" s="5">
        <f t="shared" si="197"/>
        <v>0</v>
      </c>
      <c r="R1994" s="21">
        <f t="shared" si="198"/>
        <v>20.735000000000007</v>
      </c>
      <c r="S1994"/>
    </row>
    <row r="1995" spans="1:19" x14ac:dyDescent="0.25">
      <c r="A1995" t="s">
        <v>3851</v>
      </c>
      <c r="B1995" s="3" t="s">
        <v>4046</v>
      </c>
      <c r="C1995" t="s">
        <v>4047</v>
      </c>
      <c r="D1995" t="str">
        <f t="shared" si="193"/>
        <v>70% Virgin wool (organic),  28% Silk,  2% Elastane</v>
      </c>
      <c r="E1995" t="str">
        <f t="shared" si="196"/>
        <v>black  (9900 )</v>
      </c>
      <c r="F1995" s="1">
        <v>9900</v>
      </c>
      <c r="G1995" s="1" t="s">
        <v>33</v>
      </c>
      <c r="H1995" s="3" t="s">
        <v>1144</v>
      </c>
      <c r="I1995" s="2">
        <v>4046304274743</v>
      </c>
      <c r="J1995" s="21">
        <v>39.549999999999997</v>
      </c>
      <c r="L1995" s="63">
        <f t="shared" si="195"/>
        <v>94.899999999999991</v>
      </c>
      <c r="M1995" t="s">
        <v>1590</v>
      </c>
      <c r="N1995" t="s">
        <v>3852</v>
      </c>
      <c r="O1995" t="s">
        <v>3853</v>
      </c>
      <c r="P1995" s="15">
        <f t="shared" si="194"/>
        <v>61.684999999999995</v>
      </c>
      <c r="Q1995" s="5">
        <f t="shared" si="197"/>
        <v>0</v>
      </c>
      <c r="R1995" s="21">
        <f t="shared" si="198"/>
        <v>22.134999999999998</v>
      </c>
      <c r="S1995"/>
    </row>
    <row r="1996" spans="1:19" x14ac:dyDescent="0.25">
      <c r="A1996" t="s">
        <v>3851</v>
      </c>
      <c r="B1996" s="3" t="s">
        <v>4048</v>
      </c>
      <c r="C1996" t="s">
        <v>4049</v>
      </c>
      <c r="D1996" t="str">
        <f t="shared" si="193"/>
        <v>70% Virgin wool (organic),  28% Silk,  2% Elastane</v>
      </c>
      <c r="E1996" t="str">
        <f t="shared" si="196"/>
        <v>smaragd  (7200 )</v>
      </c>
      <c r="F1996" s="1">
        <v>7200</v>
      </c>
      <c r="G1996" s="1" t="s">
        <v>4501</v>
      </c>
      <c r="H1996" s="3" t="s">
        <v>1135</v>
      </c>
      <c r="I1996" s="2">
        <v>4046304274774</v>
      </c>
      <c r="J1996" s="21">
        <v>41.55</v>
      </c>
      <c r="L1996" s="63">
        <f t="shared" si="195"/>
        <v>99.7</v>
      </c>
      <c r="M1996" t="s">
        <v>1590</v>
      </c>
      <c r="N1996" t="s">
        <v>3852</v>
      </c>
      <c r="O1996" t="s">
        <v>3853</v>
      </c>
      <c r="P1996" s="15">
        <f t="shared" si="194"/>
        <v>64.805000000000007</v>
      </c>
      <c r="Q1996" s="5">
        <f t="shared" si="197"/>
        <v>0</v>
      </c>
      <c r="R1996" s="21">
        <f t="shared" si="198"/>
        <v>23.25500000000001</v>
      </c>
      <c r="S1996"/>
    </row>
    <row r="1997" spans="1:19" x14ac:dyDescent="0.25">
      <c r="A1997" t="s">
        <v>3851</v>
      </c>
      <c r="B1997" s="3" t="s">
        <v>4050</v>
      </c>
      <c r="C1997" t="s">
        <v>4051</v>
      </c>
      <c r="D1997" t="str">
        <f t="shared" si="193"/>
        <v>70% Virgin wool (organic),  28% Silk,  2% Elastane</v>
      </c>
      <c r="E1997" t="str">
        <f t="shared" si="196"/>
        <v>smaragd  (7200 )</v>
      </c>
      <c r="F1997" s="1">
        <v>7200</v>
      </c>
      <c r="G1997" s="1" t="s">
        <v>4501</v>
      </c>
      <c r="H1997" s="3" t="s">
        <v>1138</v>
      </c>
      <c r="I1997" s="2">
        <v>4046304274767</v>
      </c>
      <c r="J1997" s="21">
        <v>35.35</v>
      </c>
      <c r="L1997" s="63">
        <f t="shared" si="195"/>
        <v>84.850000000000009</v>
      </c>
      <c r="M1997" t="s">
        <v>1590</v>
      </c>
      <c r="N1997" t="s">
        <v>3852</v>
      </c>
      <c r="O1997" t="s">
        <v>3853</v>
      </c>
      <c r="P1997" s="15">
        <f t="shared" si="194"/>
        <v>55.152500000000011</v>
      </c>
      <c r="Q1997" s="5">
        <f t="shared" si="197"/>
        <v>0</v>
      </c>
      <c r="R1997" s="21">
        <f t="shared" si="198"/>
        <v>19.802500000000009</v>
      </c>
      <c r="S1997"/>
    </row>
    <row r="1998" spans="1:19" x14ac:dyDescent="0.25">
      <c r="A1998" t="s">
        <v>3851</v>
      </c>
      <c r="B1998" s="3" t="s">
        <v>4052</v>
      </c>
      <c r="C1998" t="s">
        <v>4053</v>
      </c>
      <c r="D1998" t="str">
        <f t="shared" si="193"/>
        <v>70% Virgin wool (organic),  28% Silk,  2% Elastane</v>
      </c>
      <c r="E1998" t="str">
        <f t="shared" si="196"/>
        <v>smaragd  (7200 )</v>
      </c>
      <c r="F1998" s="1">
        <v>7200</v>
      </c>
      <c r="G1998" s="1" t="s">
        <v>4501</v>
      </c>
      <c r="H1998" s="3" t="s">
        <v>1141</v>
      </c>
      <c r="I1998" s="2">
        <v>4046304274750</v>
      </c>
      <c r="J1998" s="21">
        <v>35.35</v>
      </c>
      <c r="L1998" s="63">
        <f t="shared" si="195"/>
        <v>84.850000000000009</v>
      </c>
      <c r="M1998" t="s">
        <v>1590</v>
      </c>
      <c r="N1998" t="s">
        <v>3852</v>
      </c>
      <c r="O1998" t="s">
        <v>3853</v>
      </c>
      <c r="P1998" s="15">
        <f t="shared" si="194"/>
        <v>55.152500000000011</v>
      </c>
      <c r="Q1998" s="5">
        <f t="shared" si="197"/>
        <v>0</v>
      </c>
      <c r="R1998" s="21">
        <f t="shared" si="198"/>
        <v>19.802500000000009</v>
      </c>
      <c r="S1998"/>
    </row>
    <row r="1999" spans="1:19" x14ac:dyDescent="0.25">
      <c r="A1999" t="s">
        <v>3851</v>
      </c>
      <c r="B1999" s="3" t="s">
        <v>4054</v>
      </c>
      <c r="C1999" t="s">
        <v>4055</v>
      </c>
      <c r="D1999" t="str">
        <f t="shared" si="193"/>
        <v>70% Virgin wool (organic),  28% Silk,  2% Elastane</v>
      </c>
      <c r="E1999" t="str">
        <f t="shared" si="196"/>
        <v>smaragd  (7200 )</v>
      </c>
      <c r="F1999" s="1">
        <v>7200</v>
      </c>
      <c r="G1999" s="1" t="s">
        <v>4501</v>
      </c>
      <c r="H1999" s="3" t="s">
        <v>1144</v>
      </c>
      <c r="I1999" s="2">
        <v>4046304274781</v>
      </c>
      <c r="J1999" s="21">
        <v>41.55</v>
      </c>
      <c r="L1999" s="63">
        <f t="shared" si="195"/>
        <v>99.7</v>
      </c>
      <c r="M1999" t="s">
        <v>1590</v>
      </c>
      <c r="N1999" t="s">
        <v>3852</v>
      </c>
      <c r="O1999" t="s">
        <v>3853</v>
      </c>
      <c r="P1999" s="15">
        <f t="shared" si="194"/>
        <v>64.805000000000007</v>
      </c>
      <c r="Q1999" s="5">
        <f t="shared" si="197"/>
        <v>0</v>
      </c>
      <c r="R1999" s="21">
        <f t="shared" si="198"/>
        <v>23.25500000000001</v>
      </c>
      <c r="S1999"/>
    </row>
    <row r="2000" spans="1:19" x14ac:dyDescent="0.25">
      <c r="A2000" t="s">
        <v>3851</v>
      </c>
      <c r="B2000" s="3" t="s">
        <v>4056</v>
      </c>
      <c r="C2000" t="s">
        <v>4057</v>
      </c>
      <c r="D2000" t="str">
        <f t="shared" si="193"/>
        <v>70% Virgin wool (organic),  28% Silk,  2% Elastane</v>
      </c>
      <c r="E2000" t="str">
        <f t="shared" si="196"/>
        <v>acqua  (7400 )</v>
      </c>
      <c r="F2000" s="1">
        <v>7400</v>
      </c>
      <c r="G2000" s="1" t="s">
        <v>4502</v>
      </c>
      <c r="H2000" s="3" t="s">
        <v>1135</v>
      </c>
      <c r="I2000" s="2">
        <v>4046304287262</v>
      </c>
      <c r="J2000" s="21">
        <v>44.95</v>
      </c>
      <c r="L2000" s="63">
        <f t="shared" si="195"/>
        <v>107.89999999999999</v>
      </c>
      <c r="M2000" t="s">
        <v>1590</v>
      </c>
      <c r="N2000" t="s">
        <v>3852</v>
      </c>
      <c r="O2000" t="s">
        <v>3853</v>
      </c>
      <c r="P2000" s="15">
        <f t="shared" si="194"/>
        <v>70.134999999999991</v>
      </c>
      <c r="Q2000" s="5">
        <f t="shared" si="197"/>
        <v>0</v>
      </c>
      <c r="R2000" s="21">
        <f t="shared" si="198"/>
        <v>25.184999999999988</v>
      </c>
      <c r="S2000"/>
    </row>
    <row r="2001" spans="1:19" x14ac:dyDescent="0.25">
      <c r="A2001" t="s">
        <v>3851</v>
      </c>
      <c r="B2001" s="3" t="s">
        <v>4058</v>
      </c>
      <c r="C2001" t="s">
        <v>4059</v>
      </c>
      <c r="D2001" t="str">
        <f t="shared" si="193"/>
        <v>70% Virgin wool (organic),  28% Silk,  2% Elastane</v>
      </c>
      <c r="E2001" t="str">
        <f t="shared" si="196"/>
        <v>acqua  (7400 )</v>
      </c>
      <c r="F2001" s="1">
        <v>7400</v>
      </c>
      <c r="G2001" s="1" t="s">
        <v>4502</v>
      </c>
      <c r="H2001" s="3" t="s">
        <v>1138</v>
      </c>
      <c r="I2001" s="2">
        <v>4046304287255</v>
      </c>
      <c r="J2001" s="21">
        <v>38.950000000000003</v>
      </c>
      <c r="L2001" s="63">
        <f t="shared" si="195"/>
        <v>93.5</v>
      </c>
      <c r="M2001" t="s">
        <v>1590</v>
      </c>
      <c r="N2001" t="s">
        <v>3852</v>
      </c>
      <c r="O2001" t="s">
        <v>3853</v>
      </c>
      <c r="P2001" s="15">
        <f t="shared" si="194"/>
        <v>60.774999999999999</v>
      </c>
      <c r="Q2001" s="5">
        <f t="shared" si="197"/>
        <v>0</v>
      </c>
      <c r="R2001" s="21">
        <f t="shared" si="198"/>
        <v>21.824999999999996</v>
      </c>
      <c r="S2001"/>
    </row>
    <row r="2002" spans="1:19" x14ac:dyDescent="0.25">
      <c r="A2002" t="s">
        <v>3851</v>
      </c>
      <c r="B2002" s="3" t="s">
        <v>4060</v>
      </c>
      <c r="C2002" t="s">
        <v>4061</v>
      </c>
      <c r="D2002" t="str">
        <f t="shared" si="193"/>
        <v>70% Virgin wool (organic),  28% Silk,  2% Elastane</v>
      </c>
      <c r="E2002" t="str">
        <f t="shared" si="196"/>
        <v>acqua  (7400 )</v>
      </c>
      <c r="F2002" s="1">
        <v>7400</v>
      </c>
      <c r="G2002" s="1" t="s">
        <v>4502</v>
      </c>
      <c r="H2002" s="3" t="s">
        <v>1141</v>
      </c>
      <c r="I2002" s="2">
        <v>4046304287248</v>
      </c>
      <c r="J2002" s="21">
        <v>38.950000000000003</v>
      </c>
      <c r="L2002" s="63">
        <f t="shared" si="195"/>
        <v>93.5</v>
      </c>
      <c r="M2002" t="s">
        <v>1590</v>
      </c>
      <c r="N2002" t="s">
        <v>3852</v>
      </c>
      <c r="O2002" t="s">
        <v>3853</v>
      </c>
      <c r="P2002" s="15">
        <f t="shared" si="194"/>
        <v>60.774999999999999</v>
      </c>
      <c r="Q2002" s="5">
        <f t="shared" si="197"/>
        <v>0</v>
      </c>
      <c r="R2002" s="21">
        <f t="shared" si="198"/>
        <v>21.824999999999996</v>
      </c>
      <c r="S2002"/>
    </row>
    <row r="2003" spans="1:19" x14ac:dyDescent="0.25">
      <c r="A2003" t="s">
        <v>3851</v>
      </c>
      <c r="B2003" s="3" t="s">
        <v>4062</v>
      </c>
      <c r="C2003" t="s">
        <v>4063</v>
      </c>
      <c r="D2003" t="str">
        <f t="shared" si="193"/>
        <v>70% Virgin wool (organic),  28% Silk,  2% Elastane</v>
      </c>
      <c r="E2003" t="str">
        <f t="shared" si="196"/>
        <v>acqua  (7400 )</v>
      </c>
      <c r="F2003" s="1">
        <v>7400</v>
      </c>
      <c r="G2003" s="1" t="s">
        <v>4502</v>
      </c>
      <c r="H2003" s="3" t="s">
        <v>1144</v>
      </c>
      <c r="I2003" s="2">
        <v>4046304287279</v>
      </c>
      <c r="J2003" s="21">
        <v>44.95</v>
      </c>
      <c r="L2003" s="63">
        <f t="shared" si="195"/>
        <v>107.89999999999999</v>
      </c>
      <c r="M2003" t="s">
        <v>1590</v>
      </c>
      <c r="N2003" t="s">
        <v>3852</v>
      </c>
      <c r="O2003" t="s">
        <v>3853</v>
      </c>
      <c r="P2003" s="15">
        <f t="shared" si="194"/>
        <v>70.134999999999991</v>
      </c>
      <c r="Q2003" s="5">
        <f t="shared" si="197"/>
        <v>0</v>
      </c>
      <c r="R2003" s="21">
        <f t="shared" si="198"/>
        <v>25.184999999999988</v>
      </c>
      <c r="S2003"/>
    </row>
    <row r="2004" spans="1:19" x14ac:dyDescent="0.25">
      <c r="A2004" t="s">
        <v>3851</v>
      </c>
      <c r="B2004" s="3" t="s">
        <v>4064</v>
      </c>
      <c r="C2004" t="s">
        <v>4065</v>
      </c>
      <c r="D2004" t="str">
        <f t="shared" si="193"/>
        <v>70% Virgin wool (organic),  28% Silk,  2% Elastane</v>
      </c>
      <c r="E2004" t="str">
        <f t="shared" si="196"/>
        <v>black  (9900 )</v>
      </c>
      <c r="F2004" s="1">
        <v>9900</v>
      </c>
      <c r="G2004" s="1" t="s">
        <v>33</v>
      </c>
      <c r="H2004" s="3" t="s">
        <v>1135</v>
      </c>
      <c r="I2004" s="2">
        <v>4046304274811</v>
      </c>
      <c r="J2004" s="21">
        <v>44.95</v>
      </c>
      <c r="L2004" s="63">
        <f t="shared" si="195"/>
        <v>107.89999999999999</v>
      </c>
      <c r="M2004" t="s">
        <v>1590</v>
      </c>
      <c r="N2004" t="s">
        <v>3852</v>
      </c>
      <c r="O2004" t="s">
        <v>3853</v>
      </c>
      <c r="P2004" s="15">
        <f t="shared" si="194"/>
        <v>70.134999999999991</v>
      </c>
      <c r="Q2004" s="5">
        <f t="shared" si="197"/>
        <v>0</v>
      </c>
      <c r="R2004" s="21">
        <f t="shared" si="198"/>
        <v>25.184999999999988</v>
      </c>
      <c r="S2004"/>
    </row>
    <row r="2005" spans="1:19" x14ac:dyDescent="0.25">
      <c r="A2005" t="s">
        <v>3851</v>
      </c>
      <c r="B2005" s="3" t="s">
        <v>4066</v>
      </c>
      <c r="C2005" t="s">
        <v>4067</v>
      </c>
      <c r="D2005" t="str">
        <f t="shared" si="193"/>
        <v>70% Virgin wool (organic),  28% Silk,  2% Elastane</v>
      </c>
      <c r="E2005" t="str">
        <f t="shared" si="196"/>
        <v>black  (9900 )</v>
      </c>
      <c r="F2005" s="1">
        <v>9900</v>
      </c>
      <c r="G2005" s="1" t="s">
        <v>33</v>
      </c>
      <c r="H2005" s="3" t="s">
        <v>1138</v>
      </c>
      <c r="I2005" s="2">
        <v>4046304274804</v>
      </c>
      <c r="J2005" s="21">
        <v>38.950000000000003</v>
      </c>
      <c r="L2005" s="63">
        <f t="shared" si="195"/>
        <v>93.5</v>
      </c>
      <c r="M2005" t="s">
        <v>1590</v>
      </c>
      <c r="N2005" t="s">
        <v>3852</v>
      </c>
      <c r="O2005" t="s">
        <v>3853</v>
      </c>
      <c r="P2005" s="15">
        <f t="shared" si="194"/>
        <v>60.774999999999999</v>
      </c>
      <c r="Q2005" s="5">
        <f t="shared" si="197"/>
        <v>0</v>
      </c>
      <c r="R2005" s="21">
        <f t="shared" si="198"/>
        <v>21.824999999999996</v>
      </c>
      <c r="S2005"/>
    </row>
    <row r="2006" spans="1:19" x14ac:dyDescent="0.25">
      <c r="A2006" t="s">
        <v>3851</v>
      </c>
      <c r="B2006" s="3" t="s">
        <v>4068</v>
      </c>
      <c r="C2006" t="s">
        <v>4069</v>
      </c>
      <c r="D2006" t="str">
        <f t="shared" si="193"/>
        <v>70% Virgin wool (organic),  28% Silk,  2% Elastane</v>
      </c>
      <c r="E2006" t="str">
        <f t="shared" si="196"/>
        <v>black  (9900 )</v>
      </c>
      <c r="F2006" s="1">
        <v>9900</v>
      </c>
      <c r="G2006" s="1" t="s">
        <v>33</v>
      </c>
      <c r="H2006" s="3" t="s">
        <v>1141</v>
      </c>
      <c r="I2006" s="2">
        <v>4046304274798</v>
      </c>
      <c r="J2006" s="21">
        <v>38.950000000000003</v>
      </c>
      <c r="L2006" s="63">
        <f t="shared" si="195"/>
        <v>93.5</v>
      </c>
      <c r="M2006" t="s">
        <v>1590</v>
      </c>
      <c r="N2006" t="s">
        <v>3852</v>
      </c>
      <c r="O2006" t="s">
        <v>3853</v>
      </c>
      <c r="P2006" s="15">
        <f t="shared" si="194"/>
        <v>60.774999999999999</v>
      </c>
      <c r="Q2006" s="5">
        <f t="shared" si="197"/>
        <v>0</v>
      </c>
      <c r="R2006" s="21">
        <f t="shared" si="198"/>
        <v>21.824999999999996</v>
      </c>
      <c r="S2006"/>
    </row>
    <row r="2007" spans="1:19" x14ac:dyDescent="0.25">
      <c r="A2007" t="s">
        <v>3851</v>
      </c>
      <c r="B2007" s="3" t="s">
        <v>4070</v>
      </c>
      <c r="C2007" t="s">
        <v>4071</v>
      </c>
      <c r="D2007" t="str">
        <f t="shared" si="193"/>
        <v>70% Virgin wool (organic),  28% Silk,  2% Elastane</v>
      </c>
      <c r="E2007" t="str">
        <f t="shared" si="196"/>
        <v>black  (9900 )</v>
      </c>
      <c r="F2007" s="1">
        <v>9900</v>
      </c>
      <c r="G2007" s="1" t="s">
        <v>33</v>
      </c>
      <c r="H2007" s="3" t="s">
        <v>1144</v>
      </c>
      <c r="I2007" s="2">
        <v>4046304274828</v>
      </c>
      <c r="J2007" s="21">
        <v>44.95</v>
      </c>
      <c r="L2007" s="63">
        <f t="shared" si="195"/>
        <v>107.89999999999999</v>
      </c>
      <c r="M2007" t="s">
        <v>1590</v>
      </c>
      <c r="N2007" t="s">
        <v>3852</v>
      </c>
      <c r="O2007" t="s">
        <v>3853</v>
      </c>
      <c r="P2007" s="15">
        <f t="shared" si="194"/>
        <v>70.134999999999991</v>
      </c>
      <c r="Q2007" s="5">
        <f t="shared" si="197"/>
        <v>0</v>
      </c>
      <c r="R2007" s="21">
        <f t="shared" si="198"/>
        <v>25.184999999999988</v>
      </c>
      <c r="S2007"/>
    </row>
    <row r="2008" spans="1:19" x14ac:dyDescent="0.25">
      <c r="A2008" t="s">
        <v>3851</v>
      </c>
      <c r="B2008" s="3" t="s">
        <v>4072</v>
      </c>
      <c r="C2008" t="s">
        <v>4073</v>
      </c>
      <c r="D2008" t="str">
        <f t="shared" si="193"/>
        <v>70% Virgin wool (organic),  28% Silk,  2% Elastane</v>
      </c>
      <c r="E2008" t="str">
        <f t="shared" si="196"/>
        <v>smaragd  (7200 )</v>
      </c>
      <c r="F2008" s="1">
        <v>7200</v>
      </c>
      <c r="G2008" s="1" t="s">
        <v>4501</v>
      </c>
      <c r="H2008" s="3" t="s">
        <v>1135</v>
      </c>
      <c r="I2008" s="2">
        <v>4046304275214</v>
      </c>
      <c r="J2008" s="21">
        <v>95.9</v>
      </c>
      <c r="L2008" s="63">
        <f t="shared" si="195"/>
        <v>230.14999999999998</v>
      </c>
      <c r="M2008" t="s">
        <v>1590</v>
      </c>
      <c r="N2008" t="s">
        <v>3852</v>
      </c>
      <c r="O2008" t="s">
        <v>3853</v>
      </c>
      <c r="P2008" s="15">
        <f t="shared" si="194"/>
        <v>149.5975</v>
      </c>
      <c r="Q2008" s="5">
        <f t="shared" si="197"/>
        <v>0</v>
      </c>
      <c r="R2008" s="21">
        <f t="shared" si="198"/>
        <v>53.697499999999991</v>
      </c>
      <c r="S2008"/>
    </row>
    <row r="2009" spans="1:19" x14ac:dyDescent="0.25">
      <c r="A2009" t="s">
        <v>3851</v>
      </c>
      <c r="B2009" s="3" t="s">
        <v>4074</v>
      </c>
      <c r="C2009" t="s">
        <v>4075</v>
      </c>
      <c r="D2009" t="str">
        <f t="shared" si="193"/>
        <v>70% Virgin wool (organic),  28% Silk,  2% Elastane</v>
      </c>
      <c r="E2009" t="str">
        <f t="shared" si="196"/>
        <v>smaragd  (7200 )</v>
      </c>
      <c r="F2009" s="1">
        <v>7200</v>
      </c>
      <c r="G2009" s="1" t="s">
        <v>4501</v>
      </c>
      <c r="H2009" s="3" t="s">
        <v>1138</v>
      </c>
      <c r="I2009" s="2">
        <v>4046304275207</v>
      </c>
      <c r="J2009" s="21">
        <v>84.9</v>
      </c>
      <c r="L2009" s="63">
        <f t="shared" si="195"/>
        <v>203.75</v>
      </c>
      <c r="M2009" t="s">
        <v>1590</v>
      </c>
      <c r="N2009" t="s">
        <v>3852</v>
      </c>
      <c r="O2009" t="s">
        <v>3853</v>
      </c>
      <c r="P2009" s="15">
        <f t="shared" si="194"/>
        <v>132.4375</v>
      </c>
      <c r="Q2009" s="5">
        <f t="shared" si="197"/>
        <v>0</v>
      </c>
      <c r="R2009" s="21">
        <f t="shared" si="198"/>
        <v>47.537499999999994</v>
      </c>
      <c r="S2009"/>
    </row>
    <row r="2010" spans="1:19" x14ac:dyDescent="0.25">
      <c r="A2010" t="s">
        <v>3851</v>
      </c>
      <c r="B2010" s="3" t="s">
        <v>4076</v>
      </c>
      <c r="C2010" t="s">
        <v>4077</v>
      </c>
      <c r="D2010" t="str">
        <f t="shared" si="193"/>
        <v>70% Virgin wool (organic),  28% Silk,  2% Elastane</v>
      </c>
      <c r="E2010" t="str">
        <f t="shared" si="196"/>
        <v>smaragd  (7200 )</v>
      </c>
      <c r="F2010" s="1">
        <v>7200</v>
      </c>
      <c r="G2010" s="1" t="s">
        <v>4501</v>
      </c>
      <c r="H2010" s="3" t="s">
        <v>1141</v>
      </c>
      <c r="I2010" s="2">
        <v>4046304275191</v>
      </c>
      <c r="J2010" s="21">
        <v>84.9</v>
      </c>
      <c r="L2010" s="63">
        <f t="shared" si="195"/>
        <v>203.75</v>
      </c>
      <c r="M2010" t="s">
        <v>1590</v>
      </c>
      <c r="N2010" t="s">
        <v>3852</v>
      </c>
      <c r="O2010" t="s">
        <v>3853</v>
      </c>
      <c r="P2010" s="15">
        <f t="shared" si="194"/>
        <v>132.4375</v>
      </c>
      <c r="Q2010" s="5">
        <f t="shared" si="197"/>
        <v>0</v>
      </c>
      <c r="R2010" s="21">
        <f t="shared" si="198"/>
        <v>47.537499999999994</v>
      </c>
      <c r="S2010"/>
    </row>
    <row r="2011" spans="1:19" x14ac:dyDescent="0.25">
      <c r="A2011" t="s">
        <v>3851</v>
      </c>
      <c r="B2011" s="3" t="s">
        <v>4078</v>
      </c>
      <c r="C2011" t="s">
        <v>4079</v>
      </c>
      <c r="D2011" t="str">
        <f t="shared" si="193"/>
        <v>70% Virgin wool (organic),  28% Silk,  2% Elastane</v>
      </c>
      <c r="E2011" t="str">
        <f t="shared" si="196"/>
        <v>smaragd  (7200 )</v>
      </c>
      <c r="F2011" s="1">
        <v>7200</v>
      </c>
      <c r="G2011" s="1" t="s">
        <v>4501</v>
      </c>
      <c r="H2011" s="3" t="s">
        <v>1144</v>
      </c>
      <c r="I2011" s="2">
        <v>4046304275221</v>
      </c>
      <c r="J2011" s="21">
        <v>95.9</v>
      </c>
      <c r="L2011" s="63">
        <f t="shared" si="195"/>
        <v>230.14999999999998</v>
      </c>
      <c r="M2011" t="s">
        <v>1590</v>
      </c>
      <c r="N2011" t="s">
        <v>3852</v>
      </c>
      <c r="O2011" t="s">
        <v>3853</v>
      </c>
      <c r="P2011" s="15">
        <f t="shared" si="194"/>
        <v>149.5975</v>
      </c>
      <c r="Q2011" s="5">
        <f t="shared" si="197"/>
        <v>0</v>
      </c>
      <c r="R2011" s="21">
        <f t="shared" si="198"/>
        <v>53.697499999999991</v>
      </c>
      <c r="S2011"/>
    </row>
    <row r="2012" spans="1:19" x14ac:dyDescent="0.25">
      <c r="A2012" t="s">
        <v>3851</v>
      </c>
      <c r="B2012" s="3" t="s">
        <v>4080</v>
      </c>
      <c r="C2012" t="s">
        <v>4081</v>
      </c>
      <c r="D2012" t="str">
        <f t="shared" si="193"/>
        <v>70% Virgin wool (organic),  28% Silk,  2% Elastane</v>
      </c>
      <c r="E2012" t="str">
        <f t="shared" si="196"/>
        <v>acqua  (7400 )</v>
      </c>
      <c r="F2012" s="1">
        <v>7400</v>
      </c>
      <c r="G2012" s="1" t="s">
        <v>4502</v>
      </c>
      <c r="H2012" s="3" t="s">
        <v>1135</v>
      </c>
      <c r="I2012" s="2">
        <v>4046304250327</v>
      </c>
      <c r="J2012" s="21">
        <v>95.9</v>
      </c>
      <c r="L2012" s="63">
        <f t="shared" si="195"/>
        <v>230.14999999999998</v>
      </c>
      <c r="M2012" t="s">
        <v>1590</v>
      </c>
      <c r="N2012" t="s">
        <v>3852</v>
      </c>
      <c r="O2012" t="s">
        <v>3853</v>
      </c>
      <c r="P2012" s="15">
        <f t="shared" si="194"/>
        <v>149.5975</v>
      </c>
      <c r="Q2012" s="5">
        <f t="shared" si="197"/>
        <v>0</v>
      </c>
      <c r="R2012" s="21">
        <f t="shared" si="198"/>
        <v>53.697499999999991</v>
      </c>
      <c r="S2012"/>
    </row>
    <row r="2013" spans="1:19" x14ac:dyDescent="0.25">
      <c r="A2013" t="s">
        <v>3851</v>
      </c>
      <c r="B2013" s="3" t="s">
        <v>4082</v>
      </c>
      <c r="C2013" t="s">
        <v>4083</v>
      </c>
      <c r="D2013" t="str">
        <f t="shared" si="193"/>
        <v>70% Virgin wool (organic),  28% Silk,  2% Elastane</v>
      </c>
      <c r="E2013" t="str">
        <f t="shared" si="196"/>
        <v>acqua  (7400 )</v>
      </c>
      <c r="F2013" s="1">
        <v>7400</v>
      </c>
      <c r="G2013" s="1" t="s">
        <v>4502</v>
      </c>
      <c r="H2013" s="3" t="s">
        <v>1138</v>
      </c>
      <c r="I2013" s="2">
        <v>4046304250310</v>
      </c>
      <c r="J2013" s="21">
        <v>84.9</v>
      </c>
      <c r="L2013" s="63">
        <f t="shared" si="195"/>
        <v>203.75</v>
      </c>
      <c r="M2013" t="s">
        <v>1590</v>
      </c>
      <c r="N2013" t="s">
        <v>3852</v>
      </c>
      <c r="O2013" t="s">
        <v>3853</v>
      </c>
      <c r="P2013" s="15">
        <f t="shared" si="194"/>
        <v>132.4375</v>
      </c>
      <c r="Q2013" s="5">
        <f t="shared" si="197"/>
        <v>0</v>
      </c>
      <c r="R2013" s="21">
        <f t="shared" si="198"/>
        <v>47.537499999999994</v>
      </c>
      <c r="S2013"/>
    </row>
    <row r="2014" spans="1:19" x14ac:dyDescent="0.25">
      <c r="A2014" t="s">
        <v>3851</v>
      </c>
      <c r="B2014" s="3" t="s">
        <v>4084</v>
      </c>
      <c r="C2014" t="s">
        <v>4085</v>
      </c>
      <c r="D2014" t="str">
        <f t="shared" si="193"/>
        <v>70% Virgin wool (organic),  28% Silk,  2% Elastane</v>
      </c>
      <c r="E2014" t="str">
        <f t="shared" si="196"/>
        <v>acqua  (7400 )</v>
      </c>
      <c r="F2014" s="1">
        <v>7400</v>
      </c>
      <c r="G2014" s="1" t="s">
        <v>4502</v>
      </c>
      <c r="H2014" s="3" t="s">
        <v>1141</v>
      </c>
      <c r="I2014" s="2">
        <v>4046304250303</v>
      </c>
      <c r="J2014" s="21">
        <v>84.9</v>
      </c>
      <c r="L2014" s="63">
        <f t="shared" si="195"/>
        <v>203.75</v>
      </c>
      <c r="M2014" t="s">
        <v>1590</v>
      </c>
      <c r="N2014" t="s">
        <v>3852</v>
      </c>
      <c r="O2014" t="s">
        <v>3853</v>
      </c>
      <c r="P2014" s="15">
        <f t="shared" si="194"/>
        <v>132.4375</v>
      </c>
      <c r="Q2014" s="5">
        <f t="shared" si="197"/>
        <v>0</v>
      </c>
      <c r="R2014" s="21">
        <f t="shared" si="198"/>
        <v>47.537499999999994</v>
      </c>
      <c r="S2014"/>
    </row>
    <row r="2015" spans="1:19" x14ac:dyDescent="0.25">
      <c r="A2015" t="s">
        <v>3851</v>
      </c>
      <c r="B2015" s="3" t="s">
        <v>4086</v>
      </c>
      <c r="C2015" t="s">
        <v>4087</v>
      </c>
      <c r="D2015" t="str">
        <f t="shared" si="193"/>
        <v>70% Virgin wool (organic),  28% Silk,  2% Elastane</v>
      </c>
      <c r="E2015" t="str">
        <f t="shared" si="196"/>
        <v>acqua  (7400 )</v>
      </c>
      <c r="F2015" s="1">
        <v>7400</v>
      </c>
      <c r="G2015" s="1" t="s">
        <v>4502</v>
      </c>
      <c r="H2015" s="3" t="s">
        <v>1144</v>
      </c>
      <c r="I2015" s="2">
        <v>4046304250334</v>
      </c>
      <c r="J2015" s="21">
        <v>95.9</v>
      </c>
      <c r="L2015" s="63">
        <f t="shared" si="195"/>
        <v>230.14999999999998</v>
      </c>
      <c r="M2015" t="s">
        <v>1590</v>
      </c>
      <c r="N2015" t="s">
        <v>3852</v>
      </c>
      <c r="O2015" t="s">
        <v>3853</v>
      </c>
      <c r="P2015" s="15">
        <f t="shared" si="194"/>
        <v>149.5975</v>
      </c>
      <c r="Q2015" s="5">
        <f t="shared" si="197"/>
        <v>0</v>
      </c>
      <c r="R2015" s="21">
        <f t="shared" si="198"/>
        <v>53.697499999999991</v>
      </c>
      <c r="S2015"/>
    </row>
    <row r="2016" spans="1:19" x14ac:dyDescent="0.25">
      <c r="A2016" t="s">
        <v>3851</v>
      </c>
      <c r="B2016" s="3" t="s">
        <v>4088</v>
      </c>
      <c r="C2016" t="s">
        <v>4089</v>
      </c>
      <c r="D2016" t="str">
        <f t="shared" si="193"/>
        <v>70% Virgin wool (organic),  28% Silk,  2% Elastane</v>
      </c>
      <c r="E2016" t="str">
        <f t="shared" si="196"/>
        <v>black  (9900 )</v>
      </c>
      <c r="F2016" s="1">
        <v>9900</v>
      </c>
      <c r="G2016" s="1" t="s">
        <v>33</v>
      </c>
      <c r="H2016" s="3" t="s">
        <v>1135</v>
      </c>
      <c r="I2016" s="2">
        <v>4046304275252</v>
      </c>
      <c r="J2016" s="21">
        <v>95.9</v>
      </c>
      <c r="L2016" s="63">
        <f t="shared" si="195"/>
        <v>230.14999999999998</v>
      </c>
      <c r="M2016" t="s">
        <v>1590</v>
      </c>
      <c r="N2016" t="s">
        <v>3852</v>
      </c>
      <c r="O2016" t="s">
        <v>3853</v>
      </c>
      <c r="P2016" s="15">
        <f t="shared" si="194"/>
        <v>149.5975</v>
      </c>
      <c r="Q2016" s="5">
        <f t="shared" si="197"/>
        <v>0</v>
      </c>
      <c r="R2016" s="21">
        <f t="shared" si="198"/>
        <v>53.697499999999991</v>
      </c>
      <c r="S2016"/>
    </row>
    <row r="2017" spans="1:19" x14ac:dyDescent="0.25">
      <c r="A2017" t="s">
        <v>3851</v>
      </c>
      <c r="B2017" s="3" t="s">
        <v>4090</v>
      </c>
      <c r="C2017" t="s">
        <v>4091</v>
      </c>
      <c r="D2017" t="str">
        <f t="shared" si="193"/>
        <v>70% Virgin wool (organic),  28% Silk,  2% Elastane</v>
      </c>
      <c r="E2017" t="str">
        <f t="shared" si="196"/>
        <v>black  (9900 )</v>
      </c>
      <c r="F2017" s="1">
        <v>9900</v>
      </c>
      <c r="G2017" s="1" t="s">
        <v>33</v>
      </c>
      <c r="H2017" s="3" t="s">
        <v>1138</v>
      </c>
      <c r="I2017" s="2">
        <v>4046304275245</v>
      </c>
      <c r="J2017" s="21">
        <v>84.9</v>
      </c>
      <c r="L2017" s="63">
        <f t="shared" si="195"/>
        <v>203.75</v>
      </c>
      <c r="M2017" t="s">
        <v>1590</v>
      </c>
      <c r="N2017" t="s">
        <v>3852</v>
      </c>
      <c r="O2017" t="s">
        <v>3853</v>
      </c>
      <c r="P2017" s="15">
        <f t="shared" si="194"/>
        <v>132.4375</v>
      </c>
      <c r="Q2017" s="5">
        <f t="shared" si="197"/>
        <v>0</v>
      </c>
      <c r="R2017" s="21">
        <f t="shared" si="198"/>
        <v>47.537499999999994</v>
      </c>
      <c r="S2017"/>
    </row>
    <row r="2018" spans="1:19" x14ac:dyDescent="0.25">
      <c r="A2018" t="s">
        <v>3851</v>
      </c>
      <c r="B2018" s="3" t="s">
        <v>4092</v>
      </c>
      <c r="C2018" t="s">
        <v>4093</v>
      </c>
      <c r="D2018" t="str">
        <f t="shared" si="193"/>
        <v>70% Virgin wool (organic),  28% Silk,  2% Elastane</v>
      </c>
      <c r="E2018" t="str">
        <f t="shared" si="196"/>
        <v>black  (9900 )</v>
      </c>
      <c r="F2018" s="1">
        <v>9900</v>
      </c>
      <c r="G2018" s="1" t="s">
        <v>33</v>
      </c>
      <c r="H2018" s="3" t="s">
        <v>1141</v>
      </c>
      <c r="I2018" s="2">
        <v>4046304275238</v>
      </c>
      <c r="J2018" s="21">
        <v>84.9</v>
      </c>
      <c r="L2018" s="63">
        <f t="shared" si="195"/>
        <v>203.75</v>
      </c>
      <c r="M2018" t="s">
        <v>1590</v>
      </c>
      <c r="N2018" t="s">
        <v>3852</v>
      </c>
      <c r="O2018" t="s">
        <v>3853</v>
      </c>
      <c r="P2018" s="15">
        <f t="shared" si="194"/>
        <v>132.4375</v>
      </c>
      <c r="Q2018" s="5">
        <f t="shared" si="197"/>
        <v>0</v>
      </c>
      <c r="R2018" s="21">
        <f t="shared" si="198"/>
        <v>47.537499999999994</v>
      </c>
      <c r="S2018"/>
    </row>
    <row r="2019" spans="1:19" x14ac:dyDescent="0.25">
      <c r="A2019" t="s">
        <v>3851</v>
      </c>
      <c r="B2019" s="3" t="s">
        <v>4094</v>
      </c>
      <c r="C2019" t="s">
        <v>4095</v>
      </c>
      <c r="D2019" t="str">
        <f t="shared" si="193"/>
        <v>70% Virgin wool (organic),  28% Silk,  2% Elastane</v>
      </c>
      <c r="E2019" t="str">
        <f t="shared" si="196"/>
        <v>black  (9900 )</v>
      </c>
      <c r="F2019" s="1">
        <v>9900</v>
      </c>
      <c r="G2019" s="1" t="s">
        <v>33</v>
      </c>
      <c r="H2019" s="3" t="s">
        <v>1144</v>
      </c>
      <c r="I2019" s="2">
        <v>4046304275269</v>
      </c>
      <c r="J2019" s="21">
        <v>95.9</v>
      </c>
      <c r="L2019" s="63">
        <f t="shared" si="195"/>
        <v>230.14999999999998</v>
      </c>
      <c r="M2019" t="s">
        <v>1590</v>
      </c>
      <c r="N2019" t="s">
        <v>3852</v>
      </c>
      <c r="O2019" t="s">
        <v>3853</v>
      </c>
      <c r="P2019" s="15">
        <f t="shared" si="194"/>
        <v>149.5975</v>
      </c>
      <c r="Q2019" s="5">
        <f t="shared" si="197"/>
        <v>0</v>
      </c>
      <c r="R2019" s="21">
        <f t="shared" si="198"/>
        <v>53.697499999999991</v>
      </c>
      <c r="S2019"/>
    </row>
    <row r="2020" spans="1:19" x14ac:dyDescent="0.25">
      <c r="A2020" t="s">
        <v>3851</v>
      </c>
      <c r="B2020" s="3" t="s">
        <v>4096</v>
      </c>
      <c r="C2020" t="s">
        <v>4097</v>
      </c>
      <c r="D2020" t="str">
        <f t="shared" si="193"/>
        <v>70% Virgin wool (organic),  28% Silk,  2% Elastane</v>
      </c>
      <c r="E2020" t="str">
        <f t="shared" si="196"/>
        <v>black  (9900 )</v>
      </c>
      <c r="F2020" s="1">
        <v>9900</v>
      </c>
      <c r="G2020" s="1" t="s">
        <v>33</v>
      </c>
      <c r="H2020" s="3" t="s">
        <v>1135</v>
      </c>
      <c r="I2020" s="2">
        <v>4046304229576</v>
      </c>
      <c r="J2020" s="21">
        <v>126.9</v>
      </c>
      <c r="L2020" s="63">
        <f t="shared" si="195"/>
        <v>304.55</v>
      </c>
      <c r="M2020" t="s">
        <v>1590</v>
      </c>
      <c r="N2020" t="s">
        <v>3852</v>
      </c>
      <c r="O2020" t="s">
        <v>3853</v>
      </c>
      <c r="P2020" s="15">
        <f t="shared" si="194"/>
        <v>197.95750000000001</v>
      </c>
      <c r="Q2020" s="5">
        <f t="shared" si="197"/>
        <v>0</v>
      </c>
      <c r="R2020" s="21">
        <f t="shared" si="198"/>
        <v>71.057500000000005</v>
      </c>
      <c r="S2020"/>
    </row>
    <row r="2021" spans="1:19" x14ac:dyDescent="0.25">
      <c r="A2021" t="s">
        <v>3851</v>
      </c>
      <c r="B2021" s="3" t="s">
        <v>4098</v>
      </c>
      <c r="C2021" t="s">
        <v>4099</v>
      </c>
      <c r="D2021" t="str">
        <f t="shared" si="193"/>
        <v>70% Virgin wool (organic),  28% Silk,  2% Elastane</v>
      </c>
      <c r="E2021" t="str">
        <f t="shared" si="196"/>
        <v>black  (9900 )</v>
      </c>
      <c r="F2021" s="1">
        <v>9900</v>
      </c>
      <c r="G2021" s="1" t="s">
        <v>33</v>
      </c>
      <c r="H2021" s="3" t="s">
        <v>1138</v>
      </c>
      <c r="I2021" s="2">
        <v>4046304229569</v>
      </c>
      <c r="J2021" s="21">
        <v>116.9</v>
      </c>
      <c r="L2021" s="63">
        <f t="shared" si="195"/>
        <v>280.55</v>
      </c>
      <c r="M2021" t="s">
        <v>1590</v>
      </c>
      <c r="N2021" t="s">
        <v>3852</v>
      </c>
      <c r="O2021" t="s">
        <v>3853</v>
      </c>
      <c r="P2021" s="15">
        <f t="shared" si="194"/>
        <v>182.35750000000002</v>
      </c>
      <c r="Q2021" s="5">
        <f t="shared" si="197"/>
        <v>0</v>
      </c>
      <c r="R2021" s="21">
        <f t="shared" si="198"/>
        <v>65.45750000000001</v>
      </c>
      <c r="S2021"/>
    </row>
    <row r="2022" spans="1:19" x14ac:dyDescent="0.25">
      <c r="A2022" t="s">
        <v>3851</v>
      </c>
      <c r="B2022" s="3" t="s">
        <v>4100</v>
      </c>
      <c r="C2022" t="s">
        <v>4101</v>
      </c>
      <c r="D2022" t="str">
        <f t="shared" si="193"/>
        <v>70% Virgin wool (organic),  28% Silk,  2% Elastane</v>
      </c>
      <c r="E2022" t="str">
        <f t="shared" si="196"/>
        <v>black  (9900 )</v>
      </c>
      <c r="F2022" s="1">
        <v>9900</v>
      </c>
      <c r="G2022" s="1" t="s">
        <v>33</v>
      </c>
      <c r="H2022" s="3" t="s">
        <v>1141</v>
      </c>
      <c r="I2022" s="2">
        <v>4046304229552</v>
      </c>
      <c r="J2022" s="21">
        <v>116.9</v>
      </c>
      <c r="L2022" s="63">
        <f t="shared" si="195"/>
        <v>280.55</v>
      </c>
      <c r="M2022" t="s">
        <v>1590</v>
      </c>
      <c r="N2022" t="s">
        <v>3852</v>
      </c>
      <c r="O2022" t="s">
        <v>3853</v>
      </c>
      <c r="P2022" s="15">
        <f t="shared" si="194"/>
        <v>182.35750000000002</v>
      </c>
      <c r="Q2022" s="5">
        <f t="shared" si="197"/>
        <v>0</v>
      </c>
      <c r="R2022" s="21">
        <f t="shared" si="198"/>
        <v>65.45750000000001</v>
      </c>
      <c r="S2022"/>
    </row>
    <row r="2023" spans="1:19" x14ac:dyDescent="0.25">
      <c r="A2023" t="s">
        <v>3851</v>
      </c>
      <c r="B2023" s="3" t="s">
        <v>4102</v>
      </c>
      <c r="C2023" t="s">
        <v>4103</v>
      </c>
      <c r="D2023" t="str">
        <f t="shared" si="193"/>
        <v>70% Virgin wool (organic),  28% Silk,  2% Elastane</v>
      </c>
      <c r="E2023" t="str">
        <f t="shared" si="196"/>
        <v>black  (9900 )</v>
      </c>
      <c r="F2023" s="1">
        <v>9900</v>
      </c>
      <c r="G2023" s="1" t="s">
        <v>33</v>
      </c>
      <c r="H2023" s="3" t="s">
        <v>1144</v>
      </c>
      <c r="I2023" s="2">
        <v>4046304229583</v>
      </c>
      <c r="J2023" s="21">
        <v>126.9</v>
      </c>
      <c r="L2023" s="63">
        <f t="shared" si="195"/>
        <v>304.55</v>
      </c>
      <c r="M2023" t="s">
        <v>1590</v>
      </c>
      <c r="N2023" t="s">
        <v>3852</v>
      </c>
      <c r="O2023" t="s">
        <v>3853</v>
      </c>
      <c r="P2023" s="15">
        <f t="shared" si="194"/>
        <v>197.95750000000001</v>
      </c>
      <c r="Q2023" s="5">
        <f t="shared" si="197"/>
        <v>0</v>
      </c>
      <c r="R2023" s="21">
        <f t="shared" si="198"/>
        <v>71.057500000000005</v>
      </c>
      <c r="S2023"/>
    </row>
    <row r="2024" spans="1:19" x14ac:dyDescent="0.25">
      <c r="A2024" t="s">
        <v>3851</v>
      </c>
      <c r="B2024" s="3" t="s">
        <v>4104</v>
      </c>
      <c r="C2024" t="s">
        <v>4105</v>
      </c>
      <c r="D2024" t="str">
        <f t="shared" si="193"/>
        <v>70% Virgin wool (organic),  28% Silk,  2% Elastane</v>
      </c>
      <c r="E2024" t="str">
        <f t="shared" si="196"/>
        <v>black  (9900 )</v>
      </c>
      <c r="F2024" s="1">
        <v>9900</v>
      </c>
      <c r="G2024" s="1" t="s">
        <v>33</v>
      </c>
      <c r="H2024" s="3" t="s">
        <v>3898</v>
      </c>
      <c r="I2024" s="2">
        <v>4046304229590</v>
      </c>
      <c r="J2024" s="21">
        <v>118.9</v>
      </c>
      <c r="L2024" s="63">
        <f t="shared" si="195"/>
        <v>285.34999999999997</v>
      </c>
      <c r="M2024" t="s">
        <v>1590</v>
      </c>
      <c r="N2024" t="s">
        <v>3852</v>
      </c>
      <c r="O2024" t="s">
        <v>3853</v>
      </c>
      <c r="P2024" s="15">
        <f t="shared" si="194"/>
        <v>185.47749999999999</v>
      </c>
      <c r="Q2024" s="5">
        <f t="shared" si="197"/>
        <v>0</v>
      </c>
      <c r="R2024" s="21">
        <f t="shared" si="198"/>
        <v>66.577499999999986</v>
      </c>
      <c r="S2024"/>
    </row>
    <row r="2025" spans="1:19" x14ac:dyDescent="0.25">
      <c r="A2025" t="s">
        <v>3851</v>
      </c>
      <c r="B2025" s="3" t="s">
        <v>4106</v>
      </c>
      <c r="C2025" t="s">
        <v>4107</v>
      </c>
      <c r="D2025" t="str">
        <f t="shared" si="193"/>
        <v>70% Virgin wool (organic),  28% Silk,  2% Elastane</v>
      </c>
      <c r="E2025" t="str">
        <f t="shared" si="196"/>
        <v>smaragd  (7200 )</v>
      </c>
      <c r="F2025" s="1">
        <v>7200</v>
      </c>
      <c r="G2025" s="1" t="s">
        <v>4501</v>
      </c>
      <c r="H2025" s="3" t="s">
        <v>1135</v>
      </c>
      <c r="I2025" s="2">
        <v>4046304275290</v>
      </c>
      <c r="J2025" s="21">
        <v>133.9</v>
      </c>
      <c r="L2025" s="63">
        <f t="shared" si="195"/>
        <v>321.34999999999997</v>
      </c>
      <c r="M2025" t="s">
        <v>1590</v>
      </c>
      <c r="N2025" t="s">
        <v>3852</v>
      </c>
      <c r="O2025" t="s">
        <v>3853</v>
      </c>
      <c r="P2025" s="15">
        <f t="shared" si="194"/>
        <v>208.8775</v>
      </c>
      <c r="Q2025" s="5">
        <f t="shared" si="197"/>
        <v>0</v>
      </c>
      <c r="R2025" s="21">
        <f t="shared" si="198"/>
        <v>74.977499999999992</v>
      </c>
      <c r="S2025"/>
    </row>
    <row r="2026" spans="1:19" x14ac:dyDescent="0.25">
      <c r="A2026" t="s">
        <v>3851</v>
      </c>
      <c r="B2026" s="3" t="s">
        <v>4108</v>
      </c>
      <c r="C2026" t="s">
        <v>4109</v>
      </c>
      <c r="D2026" t="str">
        <f t="shared" si="193"/>
        <v>70% Virgin wool (organic),  28% Silk,  2% Elastane</v>
      </c>
      <c r="E2026" t="str">
        <f t="shared" si="196"/>
        <v>smaragd  (7200 )</v>
      </c>
      <c r="F2026" s="1">
        <v>7200</v>
      </c>
      <c r="G2026" s="1" t="s">
        <v>4501</v>
      </c>
      <c r="H2026" s="3" t="s">
        <v>1138</v>
      </c>
      <c r="I2026" s="2">
        <v>4046304275283</v>
      </c>
      <c r="J2026" s="21">
        <v>123.9</v>
      </c>
      <c r="L2026" s="63">
        <f t="shared" si="195"/>
        <v>297.35000000000002</v>
      </c>
      <c r="M2026" t="s">
        <v>1590</v>
      </c>
      <c r="N2026" t="s">
        <v>3852</v>
      </c>
      <c r="O2026" t="s">
        <v>3853</v>
      </c>
      <c r="P2026" s="15">
        <f t="shared" si="194"/>
        <v>193.27750000000003</v>
      </c>
      <c r="Q2026" s="5">
        <f t="shared" si="197"/>
        <v>0</v>
      </c>
      <c r="R2026" s="21">
        <f t="shared" si="198"/>
        <v>69.377500000000026</v>
      </c>
      <c r="S2026"/>
    </row>
    <row r="2027" spans="1:19" x14ac:dyDescent="0.25">
      <c r="A2027" t="s">
        <v>3851</v>
      </c>
      <c r="B2027" s="3" t="s">
        <v>4110</v>
      </c>
      <c r="C2027" t="s">
        <v>4111</v>
      </c>
      <c r="D2027" t="str">
        <f t="shared" ref="D2027:D2090" si="199">M2027&amp;", "&amp;" "&amp;N2027&amp;", "&amp;" "&amp;O2027&amp;""</f>
        <v>70% Virgin wool (organic),  28% Silk,  2% Elastane</v>
      </c>
      <c r="E2027" t="str">
        <f t="shared" si="196"/>
        <v>smaragd  (7200 )</v>
      </c>
      <c r="F2027" s="1">
        <v>7200</v>
      </c>
      <c r="G2027" s="1" t="s">
        <v>4501</v>
      </c>
      <c r="H2027" s="3" t="s">
        <v>1141</v>
      </c>
      <c r="I2027" s="2">
        <v>4046304275276</v>
      </c>
      <c r="J2027" s="21">
        <v>123.9</v>
      </c>
      <c r="L2027" s="63">
        <f t="shared" si="195"/>
        <v>297.35000000000002</v>
      </c>
      <c r="M2027" t="s">
        <v>1590</v>
      </c>
      <c r="N2027" t="s">
        <v>3852</v>
      </c>
      <c r="O2027" t="s">
        <v>3853</v>
      </c>
      <c r="P2027" s="15">
        <f t="shared" si="194"/>
        <v>193.27750000000003</v>
      </c>
      <c r="Q2027" s="5">
        <f t="shared" si="197"/>
        <v>0</v>
      </c>
      <c r="R2027" s="21">
        <f t="shared" si="198"/>
        <v>69.377500000000026</v>
      </c>
      <c r="S2027"/>
    </row>
    <row r="2028" spans="1:19" x14ac:dyDescent="0.25">
      <c r="A2028" t="s">
        <v>3851</v>
      </c>
      <c r="B2028" s="3" t="s">
        <v>4112</v>
      </c>
      <c r="C2028" t="s">
        <v>4113</v>
      </c>
      <c r="D2028" t="str">
        <f t="shared" si="199"/>
        <v>70% Virgin wool (organic),  28% Silk,  2% Elastane</v>
      </c>
      <c r="E2028" t="str">
        <f t="shared" si="196"/>
        <v>smaragd  (7200 )</v>
      </c>
      <c r="F2028" s="1">
        <v>7200</v>
      </c>
      <c r="G2028" s="1" t="s">
        <v>4501</v>
      </c>
      <c r="H2028" s="3" t="s">
        <v>1144</v>
      </c>
      <c r="I2028" s="2">
        <v>4046304275306</v>
      </c>
      <c r="J2028" s="21">
        <v>133.9</v>
      </c>
      <c r="L2028" s="63">
        <f t="shared" si="195"/>
        <v>321.34999999999997</v>
      </c>
      <c r="M2028" t="s">
        <v>1590</v>
      </c>
      <c r="N2028" t="s">
        <v>3852</v>
      </c>
      <c r="O2028" t="s">
        <v>3853</v>
      </c>
      <c r="P2028" s="15">
        <f t="shared" ref="P2028:P2091" si="200">L2028*(1-$P$3)</f>
        <v>208.8775</v>
      </c>
      <c r="Q2028" s="5">
        <f t="shared" si="197"/>
        <v>0</v>
      </c>
      <c r="R2028" s="21">
        <f t="shared" si="198"/>
        <v>74.977499999999992</v>
      </c>
      <c r="S2028"/>
    </row>
    <row r="2029" spans="1:19" x14ac:dyDescent="0.25">
      <c r="A2029" t="s">
        <v>3851</v>
      </c>
      <c r="B2029" s="3" t="s">
        <v>4114</v>
      </c>
      <c r="C2029" t="s">
        <v>4115</v>
      </c>
      <c r="D2029" t="str">
        <f t="shared" si="199"/>
        <v>70% Virgin wool (organic),  28% Silk,  2% Elastane</v>
      </c>
      <c r="E2029" t="str">
        <f t="shared" si="196"/>
        <v>smaragd  (7200 )</v>
      </c>
      <c r="F2029" s="1">
        <v>7200</v>
      </c>
      <c r="G2029" s="1" t="s">
        <v>4501</v>
      </c>
      <c r="H2029" s="3" t="s">
        <v>3898</v>
      </c>
      <c r="I2029" s="2">
        <v>4046304275313</v>
      </c>
      <c r="J2029" s="21">
        <v>129.9</v>
      </c>
      <c r="L2029" s="63">
        <f t="shared" si="195"/>
        <v>311.75</v>
      </c>
      <c r="M2029" t="s">
        <v>1590</v>
      </c>
      <c r="N2029" t="s">
        <v>3852</v>
      </c>
      <c r="O2029" t="s">
        <v>3853</v>
      </c>
      <c r="P2029" s="15">
        <f t="shared" si="200"/>
        <v>202.63750000000002</v>
      </c>
      <c r="Q2029" s="5">
        <f t="shared" si="197"/>
        <v>0</v>
      </c>
      <c r="R2029" s="21">
        <f t="shared" si="198"/>
        <v>72.737500000000011</v>
      </c>
      <c r="S2029"/>
    </row>
    <row r="2030" spans="1:19" x14ac:dyDescent="0.25">
      <c r="A2030" t="s">
        <v>3851</v>
      </c>
      <c r="B2030" s="3" t="s">
        <v>4116</v>
      </c>
      <c r="C2030" t="s">
        <v>4117</v>
      </c>
      <c r="D2030" t="str">
        <f t="shared" si="199"/>
        <v>70% Virgin wool (organic),  28% Silk,  2% Elastane</v>
      </c>
      <c r="E2030" t="str">
        <f t="shared" si="196"/>
        <v>acqua  (7400 )</v>
      </c>
      <c r="F2030" s="1">
        <v>7400</v>
      </c>
      <c r="G2030" s="1" t="s">
        <v>4502</v>
      </c>
      <c r="H2030" s="3" t="s">
        <v>1135</v>
      </c>
      <c r="I2030" s="2">
        <v>4046304287620</v>
      </c>
      <c r="J2030" s="21">
        <v>133.9</v>
      </c>
      <c r="L2030" s="63">
        <f t="shared" si="195"/>
        <v>321.34999999999997</v>
      </c>
      <c r="M2030" t="s">
        <v>1590</v>
      </c>
      <c r="N2030" t="s">
        <v>3852</v>
      </c>
      <c r="O2030" t="s">
        <v>3853</v>
      </c>
      <c r="P2030" s="15">
        <f t="shared" si="200"/>
        <v>208.8775</v>
      </c>
      <c r="Q2030" s="5">
        <f t="shared" si="197"/>
        <v>0</v>
      </c>
      <c r="R2030" s="21">
        <f t="shared" si="198"/>
        <v>74.977499999999992</v>
      </c>
      <c r="S2030"/>
    </row>
    <row r="2031" spans="1:19" x14ac:dyDescent="0.25">
      <c r="A2031" t="s">
        <v>3851</v>
      </c>
      <c r="B2031" s="3" t="s">
        <v>4118</v>
      </c>
      <c r="C2031" t="s">
        <v>4119</v>
      </c>
      <c r="D2031" t="str">
        <f t="shared" si="199"/>
        <v>70% Virgin wool (organic),  28% Silk,  2% Elastane</v>
      </c>
      <c r="E2031" t="str">
        <f t="shared" si="196"/>
        <v>acqua  (7400 )</v>
      </c>
      <c r="F2031" s="1">
        <v>7400</v>
      </c>
      <c r="G2031" s="1" t="s">
        <v>4502</v>
      </c>
      <c r="H2031" s="3" t="s">
        <v>1138</v>
      </c>
      <c r="I2031" s="2">
        <v>4046304287613</v>
      </c>
      <c r="J2031" s="21">
        <v>123.9</v>
      </c>
      <c r="L2031" s="63">
        <f t="shared" si="195"/>
        <v>297.35000000000002</v>
      </c>
      <c r="M2031" t="s">
        <v>1590</v>
      </c>
      <c r="N2031" t="s">
        <v>3852</v>
      </c>
      <c r="O2031" t="s">
        <v>3853</v>
      </c>
      <c r="P2031" s="15">
        <f t="shared" si="200"/>
        <v>193.27750000000003</v>
      </c>
      <c r="Q2031" s="5">
        <f t="shared" si="197"/>
        <v>0</v>
      </c>
      <c r="R2031" s="21">
        <f t="shared" si="198"/>
        <v>69.377500000000026</v>
      </c>
      <c r="S2031"/>
    </row>
    <row r="2032" spans="1:19" x14ac:dyDescent="0.25">
      <c r="A2032" t="s">
        <v>3851</v>
      </c>
      <c r="B2032" s="3" t="s">
        <v>4120</v>
      </c>
      <c r="C2032" t="s">
        <v>4121</v>
      </c>
      <c r="D2032" t="str">
        <f t="shared" si="199"/>
        <v>70% Virgin wool (organic),  28% Silk,  2% Elastane</v>
      </c>
      <c r="E2032" t="str">
        <f t="shared" si="196"/>
        <v>acqua  (7400 )</v>
      </c>
      <c r="F2032" s="1">
        <v>7400</v>
      </c>
      <c r="G2032" s="1" t="s">
        <v>4502</v>
      </c>
      <c r="H2032" s="3" t="s">
        <v>1141</v>
      </c>
      <c r="I2032" s="2">
        <v>4046304287606</v>
      </c>
      <c r="J2032" s="21">
        <v>123.9</v>
      </c>
      <c r="L2032" s="63">
        <f t="shared" si="195"/>
        <v>297.35000000000002</v>
      </c>
      <c r="M2032" t="s">
        <v>1590</v>
      </c>
      <c r="N2032" t="s">
        <v>3852</v>
      </c>
      <c r="O2032" t="s">
        <v>3853</v>
      </c>
      <c r="P2032" s="15">
        <f t="shared" si="200"/>
        <v>193.27750000000003</v>
      </c>
      <c r="Q2032" s="5">
        <f t="shared" si="197"/>
        <v>0</v>
      </c>
      <c r="R2032" s="21">
        <f t="shared" si="198"/>
        <v>69.377500000000026</v>
      </c>
      <c r="S2032"/>
    </row>
    <row r="2033" spans="1:19" x14ac:dyDescent="0.25">
      <c r="A2033" t="s">
        <v>3851</v>
      </c>
      <c r="B2033" s="3" t="s">
        <v>4122</v>
      </c>
      <c r="C2033" t="s">
        <v>4123</v>
      </c>
      <c r="D2033" t="str">
        <f t="shared" si="199"/>
        <v>70% Virgin wool (organic),  28% Silk,  2% Elastane</v>
      </c>
      <c r="E2033" t="str">
        <f t="shared" si="196"/>
        <v>acqua  (7400 )</v>
      </c>
      <c r="F2033" s="1">
        <v>7400</v>
      </c>
      <c r="G2033" s="1" t="s">
        <v>4502</v>
      </c>
      <c r="H2033" s="3" t="s">
        <v>1144</v>
      </c>
      <c r="I2033" s="2">
        <v>4046304287637</v>
      </c>
      <c r="J2033" s="21">
        <v>133.9</v>
      </c>
      <c r="L2033" s="63">
        <f t="shared" si="195"/>
        <v>321.34999999999997</v>
      </c>
      <c r="M2033" t="s">
        <v>1590</v>
      </c>
      <c r="N2033" t="s">
        <v>3852</v>
      </c>
      <c r="O2033" t="s">
        <v>3853</v>
      </c>
      <c r="P2033" s="15">
        <f t="shared" si="200"/>
        <v>208.8775</v>
      </c>
      <c r="Q2033" s="5">
        <f t="shared" si="197"/>
        <v>0</v>
      </c>
      <c r="R2033" s="21">
        <f t="shared" si="198"/>
        <v>74.977499999999992</v>
      </c>
      <c r="S2033"/>
    </row>
    <row r="2034" spans="1:19" x14ac:dyDescent="0.25">
      <c r="A2034" t="s">
        <v>3851</v>
      </c>
      <c r="B2034" s="3" t="s">
        <v>4124</v>
      </c>
      <c r="C2034" t="s">
        <v>4125</v>
      </c>
      <c r="D2034" t="str">
        <f t="shared" si="199"/>
        <v>70% Virgin wool (organic),  28% Silk,  2% Elastane</v>
      </c>
      <c r="E2034" t="str">
        <f t="shared" si="196"/>
        <v>black  (9900 )</v>
      </c>
      <c r="F2034" s="1">
        <v>9900</v>
      </c>
      <c r="G2034" s="1" t="s">
        <v>33</v>
      </c>
      <c r="H2034" s="3" t="s">
        <v>1135</v>
      </c>
      <c r="I2034" s="2">
        <v>4046304275344</v>
      </c>
      <c r="J2034" s="21">
        <v>133.9</v>
      </c>
      <c r="L2034" s="63">
        <f t="shared" si="195"/>
        <v>321.34999999999997</v>
      </c>
      <c r="M2034" t="s">
        <v>1590</v>
      </c>
      <c r="N2034" t="s">
        <v>3852</v>
      </c>
      <c r="O2034" t="s">
        <v>3853</v>
      </c>
      <c r="P2034" s="15">
        <f t="shared" si="200"/>
        <v>208.8775</v>
      </c>
      <c r="Q2034" s="5">
        <f t="shared" si="197"/>
        <v>0</v>
      </c>
      <c r="R2034" s="21">
        <f t="shared" si="198"/>
        <v>74.977499999999992</v>
      </c>
      <c r="S2034"/>
    </row>
    <row r="2035" spans="1:19" x14ac:dyDescent="0.25">
      <c r="A2035" t="s">
        <v>3851</v>
      </c>
      <c r="B2035" s="3" t="s">
        <v>4126</v>
      </c>
      <c r="C2035" t="s">
        <v>4127</v>
      </c>
      <c r="D2035" t="str">
        <f t="shared" si="199"/>
        <v>70% Virgin wool (organic),  28% Silk,  2% Elastane</v>
      </c>
      <c r="E2035" t="str">
        <f t="shared" si="196"/>
        <v>black  (9900 )</v>
      </c>
      <c r="F2035" s="1">
        <v>9900</v>
      </c>
      <c r="G2035" s="1" t="s">
        <v>33</v>
      </c>
      <c r="H2035" s="3" t="s">
        <v>1138</v>
      </c>
      <c r="I2035" s="2">
        <v>4046304275337</v>
      </c>
      <c r="J2035" s="21">
        <v>123.9</v>
      </c>
      <c r="L2035" s="63">
        <f t="shared" si="195"/>
        <v>297.35000000000002</v>
      </c>
      <c r="M2035" t="s">
        <v>1590</v>
      </c>
      <c r="N2035" t="s">
        <v>3852</v>
      </c>
      <c r="O2035" t="s">
        <v>3853</v>
      </c>
      <c r="P2035" s="15">
        <f t="shared" si="200"/>
        <v>193.27750000000003</v>
      </c>
      <c r="Q2035" s="5">
        <f t="shared" si="197"/>
        <v>0</v>
      </c>
      <c r="R2035" s="21">
        <f t="shared" si="198"/>
        <v>69.377500000000026</v>
      </c>
      <c r="S2035"/>
    </row>
    <row r="2036" spans="1:19" x14ac:dyDescent="0.25">
      <c r="A2036" t="s">
        <v>3851</v>
      </c>
      <c r="B2036" s="3" t="s">
        <v>4128</v>
      </c>
      <c r="C2036" t="s">
        <v>4129</v>
      </c>
      <c r="D2036" t="str">
        <f t="shared" si="199"/>
        <v>70% Virgin wool (organic),  28% Silk,  2% Elastane</v>
      </c>
      <c r="E2036" t="str">
        <f t="shared" si="196"/>
        <v>black  (9900 )</v>
      </c>
      <c r="F2036" s="1">
        <v>9900</v>
      </c>
      <c r="G2036" s="1" t="s">
        <v>33</v>
      </c>
      <c r="H2036" s="3" t="s">
        <v>1141</v>
      </c>
      <c r="I2036" s="2">
        <v>4046304275320</v>
      </c>
      <c r="J2036" s="21">
        <v>123.9</v>
      </c>
      <c r="L2036" s="63">
        <f t="shared" si="195"/>
        <v>297.35000000000002</v>
      </c>
      <c r="M2036" t="s">
        <v>1590</v>
      </c>
      <c r="N2036" t="s">
        <v>3852</v>
      </c>
      <c r="O2036" t="s">
        <v>3853</v>
      </c>
      <c r="P2036" s="15">
        <f t="shared" si="200"/>
        <v>193.27750000000003</v>
      </c>
      <c r="Q2036" s="5">
        <f t="shared" si="197"/>
        <v>0</v>
      </c>
      <c r="R2036" s="21">
        <f t="shared" si="198"/>
        <v>69.377500000000026</v>
      </c>
      <c r="S2036"/>
    </row>
    <row r="2037" spans="1:19" x14ac:dyDescent="0.25">
      <c r="A2037" t="s">
        <v>3851</v>
      </c>
      <c r="B2037" s="3" t="s">
        <v>4130</v>
      </c>
      <c r="C2037" t="s">
        <v>4131</v>
      </c>
      <c r="D2037" t="str">
        <f t="shared" si="199"/>
        <v>70% Virgin wool (organic),  28% Silk,  2% Elastane</v>
      </c>
      <c r="E2037" t="str">
        <f t="shared" si="196"/>
        <v>black  (9900 )</v>
      </c>
      <c r="F2037" s="1">
        <v>9900</v>
      </c>
      <c r="G2037" s="1" t="s">
        <v>33</v>
      </c>
      <c r="H2037" s="3" t="s">
        <v>1144</v>
      </c>
      <c r="I2037" s="2">
        <v>4046304275351</v>
      </c>
      <c r="J2037" s="21">
        <v>133.9</v>
      </c>
      <c r="L2037" s="63">
        <f t="shared" si="195"/>
        <v>321.34999999999997</v>
      </c>
      <c r="M2037" t="s">
        <v>1590</v>
      </c>
      <c r="N2037" t="s">
        <v>3852</v>
      </c>
      <c r="O2037" t="s">
        <v>3853</v>
      </c>
      <c r="P2037" s="15">
        <f t="shared" si="200"/>
        <v>208.8775</v>
      </c>
      <c r="Q2037" s="5">
        <f t="shared" si="197"/>
        <v>0</v>
      </c>
      <c r="R2037" s="21">
        <f t="shared" si="198"/>
        <v>74.977499999999992</v>
      </c>
      <c r="S2037"/>
    </row>
    <row r="2038" spans="1:19" x14ac:dyDescent="0.25">
      <c r="A2038" t="s">
        <v>3851</v>
      </c>
      <c r="B2038" s="3" t="s">
        <v>4132</v>
      </c>
      <c r="C2038" t="s">
        <v>4133</v>
      </c>
      <c r="D2038" t="str">
        <f t="shared" si="199"/>
        <v>70% Virgin wool (organic),  28% Silk,  2% Elastane</v>
      </c>
      <c r="E2038" t="str">
        <f t="shared" si="196"/>
        <v>black  (9900 )</v>
      </c>
      <c r="F2038" s="1">
        <v>9900</v>
      </c>
      <c r="G2038" s="1" t="s">
        <v>33</v>
      </c>
      <c r="H2038" s="3" t="s">
        <v>3898</v>
      </c>
      <c r="I2038" s="2">
        <v>4046304275368</v>
      </c>
      <c r="J2038" s="21">
        <v>129.9</v>
      </c>
      <c r="L2038" s="63">
        <f t="shared" si="195"/>
        <v>311.75</v>
      </c>
      <c r="M2038" t="s">
        <v>1590</v>
      </c>
      <c r="N2038" t="s">
        <v>3852</v>
      </c>
      <c r="O2038" t="s">
        <v>3853</v>
      </c>
      <c r="P2038" s="15">
        <f t="shared" si="200"/>
        <v>202.63750000000002</v>
      </c>
      <c r="Q2038" s="5">
        <f t="shared" si="197"/>
        <v>0</v>
      </c>
      <c r="R2038" s="21">
        <f t="shared" si="198"/>
        <v>72.737500000000011</v>
      </c>
      <c r="S2038"/>
    </row>
    <row r="2039" spans="1:19" x14ac:dyDescent="0.25">
      <c r="A2039" t="s">
        <v>3851</v>
      </c>
      <c r="B2039" s="3" t="s">
        <v>4134</v>
      </c>
      <c r="C2039" t="s">
        <v>4135</v>
      </c>
      <c r="D2039" t="str">
        <f t="shared" si="199"/>
        <v>70% Virgin wool (organic),  28% Silk,  2% Elastane</v>
      </c>
      <c r="E2039" t="str">
        <f t="shared" si="196"/>
        <v>smaragd  (7200 )</v>
      </c>
      <c r="F2039" s="1">
        <v>7200</v>
      </c>
      <c r="G2039" s="1" t="s">
        <v>4501</v>
      </c>
      <c r="H2039" s="3" t="s">
        <v>1135</v>
      </c>
      <c r="I2039" s="2">
        <v>4046304275399</v>
      </c>
      <c r="J2039" s="21">
        <v>80.900000000000006</v>
      </c>
      <c r="L2039" s="63">
        <f t="shared" si="195"/>
        <v>194.15</v>
      </c>
      <c r="M2039" t="s">
        <v>1590</v>
      </c>
      <c r="N2039" t="s">
        <v>3852</v>
      </c>
      <c r="O2039" t="s">
        <v>3853</v>
      </c>
      <c r="P2039" s="15">
        <f t="shared" si="200"/>
        <v>126.19750000000001</v>
      </c>
      <c r="Q2039" s="5">
        <f t="shared" si="197"/>
        <v>0</v>
      </c>
      <c r="R2039" s="21">
        <f t="shared" si="198"/>
        <v>45.297499999999999</v>
      </c>
      <c r="S2039"/>
    </row>
    <row r="2040" spans="1:19" x14ac:dyDescent="0.25">
      <c r="A2040" t="s">
        <v>3851</v>
      </c>
      <c r="B2040" s="3" t="s">
        <v>4136</v>
      </c>
      <c r="C2040" t="s">
        <v>4137</v>
      </c>
      <c r="D2040" t="str">
        <f t="shared" si="199"/>
        <v>70% Virgin wool (organic),  28% Silk,  2% Elastane</v>
      </c>
      <c r="E2040" t="str">
        <f t="shared" si="196"/>
        <v>smaragd  (7200 )</v>
      </c>
      <c r="F2040" s="1">
        <v>7200</v>
      </c>
      <c r="G2040" s="1" t="s">
        <v>4501</v>
      </c>
      <c r="H2040" s="3" t="s">
        <v>1138</v>
      </c>
      <c r="I2040" s="2">
        <v>4046304275382</v>
      </c>
      <c r="J2040" s="21">
        <v>74.5</v>
      </c>
      <c r="L2040" s="63">
        <f t="shared" si="195"/>
        <v>178.8</v>
      </c>
      <c r="M2040" t="s">
        <v>1590</v>
      </c>
      <c r="N2040" t="s">
        <v>3852</v>
      </c>
      <c r="O2040" t="s">
        <v>3853</v>
      </c>
      <c r="P2040" s="15">
        <f t="shared" si="200"/>
        <v>116.22000000000001</v>
      </c>
      <c r="Q2040" s="5">
        <f t="shared" si="197"/>
        <v>0</v>
      </c>
      <c r="R2040" s="21">
        <f t="shared" si="198"/>
        <v>41.720000000000013</v>
      </c>
      <c r="S2040"/>
    </row>
    <row r="2041" spans="1:19" x14ac:dyDescent="0.25">
      <c r="A2041" t="s">
        <v>3851</v>
      </c>
      <c r="B2041" s="3" t="s">
        <v>4138</v>
      </c>
      <c r="C2041" t="s">
        <v>4139</v>
      </c>
      <c r="D2041" t="str">
        <f t="shared" si="199"/>
        <v>70% Virgin wool (organic),  28% Silk,  2% Elastane</v>
      </c>
      <c r="E2041" t="str">
        <f t="shared" si="196"/>
        <v>smaragd  (7200 )</v>
      </c>
      <c r="F2041" s="1">
        <v>7200</v>
      </c>
      <c r="G2041" s="1" t="s">
        <v>4501</v>
      </c>
      <c r="H2041" s="3" t="s">
        <v>1141</v>
      </c>
      <c r="I2041" s="2">
        <v>4046304275375</v>
      </c>
      <c r="J2041" s="21">
        <v>74.5</v>
      </c>
      <c r="L2041" s="63">
        <f t="shared" si="195"/>
        <v>178.8</v>
      </c>
      <c r="M2041" t="s">
        <v>1590</v>
      </c>
      <c r="N2041" t="s">
        <v>3852</v>
      </c>
      <c r="O2041" t="s">
        <v>3853</v>
      </c>
      <c r="P2041" s="15">
        <f t="shared" si="200"/>
        <v>116.22000000000001</v>
      </c>
      <c r="Q2041" s="5">
        <f t="shared" si="197"/>
        <v>0</v>
      </c>
      <c r="R2041" s="21">
        <f t="shared" si="198"/>
        <v>41.720000000000013</v>
      </c>
      <c r="S2041"/>
    </row>
    <row r="2042" spans="1:19" x14ac:dyDescent="0.25">
      <c r="A2042" t="s">
        <v>3851</v>
      </c>
      <c r="B2042" s="3" t="s">
        <v>4140</v>
      </c>
      <c r="C2042" t="s">
        <v>4141</v>
      </c>
      <c r="D2042" t="str">
        <f t="shared" si="199"/>
        <v>70% Virgin wool (organic),  28% Silk,  2% Elastane</v>
      </c>
      <c r="E2042" t="str">
        <f t="shared" si="196"/>
        <v>smaragd  (7200 )</v>
      </c>
      <c r="F2042" s="1">
        <v>7200</v>
      </c>
      <c r="G2042" s="1" t="s">
        <v>4501</v>
      </c>
      <c r="H2042" s="3" t="s">
        <v>1144</v>
      </c>
      <c r="I2042" s="2">
        <v>4046304275405</v>
      </c>
      <c r="J2042" s="21">
        <v>80.900000000000006</v>
      </c>
      <c r="L2042" s="63">
        <f t="shared" si="195"/>
        <v>194.15</v>
      </c>
      <c r="M2042" t="s">
        <v>1590</v>
      </c>
      <c r="N2042" t="s">
        <v>3852</v>
      </c>
      <c r="O2042" t="s">
        <v>3853</v>
      </c>
      <c r="P2042" s="15">
        <f t="shared" si="200"/>
        <v>126.19750000000001</v>
      </c>
      <c r="Q2042" s="5">
        <f t="shared" si="197"/>
        <v>0</v>
      </c>
      <c r="R2042" s="21">
        <f t="shared" si="198"/>
        <v>45.297499999999999</v>
      </c>
      <c r="S2042"/>
    </row>
    <row r="2043" spans="1:19" x14ac:dyDescent="0.25">
      <c r="A2043" t="s">
        <v>3851</v>
      </c>
      <c r="B2043" s="3" t="s">
        <v>4142</v>
      </c>
      <c r="C2043" t="s">
        <v>4143</v>
      </c>
      <c r="D2043" t="str">
        <f t="shared" si="199"/>
        <v>70% Virgin wool (organic),  28% Silk,  2% Elastane</v>
      </c>
      <c r="E2043" t="str">
        <f t="shared" si="196"/>
        <v>acqua  (7400 )</v>
      </c>
      <c r="F2043" s="1">
        <v>7400</v>
      </c>
      <c r="G2043" s="1" t="s">
        <v>4502</v>
      </c>
      <c r="H2043" s="3" t="s">
        <v>1135</v>
      </c>
      <c r="I2043" s="2">
        <v>4046304246726</v>
      </c>
      <c r="J2043" s="21">
        <v>80.900000000000006</v>
      </c>
      <c r="L2043" s="63">
        <f t="shared" si="195"/>
        <v>194.15</v>
      </c>
      <c r="M2043" t="s">
        <v>1590</v>
      </c>
      <c r="N2043" t="s">
        <v>3852</v>
      </c>
      <c r="O2043" t="s">
        <v>3853</v>
      </c>
      <c r="P2043" s="15">
        <f t="shared" si="200"/>
        <v>126.19750000000001</v>
      </c>
      <c r="Q2043" s="5">
        <f t="shared" si="197"/>
        <v>0</v>
      </c>
      <c r="R2043" s="21">
        <f t="shared" si="198"/>
        <v>45.297499999999999</v>
      </c>
      <c r="S2043"/>
    </row>
    <row r="2044" spans="1:19" x14ac:dyDescent="0.25">
      <c r="A2044" t="s">
        <v>3851</v>
      </c>
      <c r="B2044" s="3" t="s">
        <v>4144</v>
      </c>
      <c r="C2044" t="s">
        <v>4145</v>
      </c>
      <c r="D2044" t="str">
        <f t="shared" si="199"/>
        <v>70% Virgin wool (organic),  28% Silk,  2% Elastane</v>
      </c>
      <c r="E2044" t="str">
        <f t="shared" si="196"/>
        <v>acqua  (7400 )</v>
      </c>
      <c r="F2044" s="1">
        <v>7400</v>
      </c>
      <c r="G2044" s="1" t="s">
        <v>4502</v>
      </c>
      <c r="H2044" s="3" t="s">
        <v>1138</v>
      </c>
      <c r="I2044" s="2">
        <v>4046304246719</v>
      </c>
      <c r="J2044" s="21">
        <v>74.5</v>
      </c>
      <c r="L2044" s="63">
        <f t="shared" si="195"/>
        <v>178.8</v>
      </c>
      <c r="M2044" t="s">
        <v>1590</v>
      </c>
      <c r="N2044" t="s">
        <v>3852</v>
      </c>
      <c r="O2044" t="s">
        <v>3853</v>
      </c>
      <c r="P2044" s="15">
        <f t="shared" si="200"/>
        <v>116.22000000000001</v>
      </c>
      <c r="Q2044" s="5">
        <f t="shared" si="197"/>
        <v>0</v>
      </c>
      <c r="R2044" s="21">
        <f t="shared" si="198"/>
        <v>41.720000000000013</v>
      </c>
      <c r="S2044"/>
    </row>
    <row r="2045" spans="1:19" x14ac:dyDescent="0.25">
      <c r="A2045" t="s">
        <v>3851</v>
      </c>
      <c r="B2045" s="3" t="s">
        <v>4146</v>
      </c>
      <c r="C2045" t="s">
        <v>4147</v>
      </c>
      <c r="D2045" t="str">
        <f t="shared" si="199"/>
        <v>70% Virgin wool (organic),  28% Silk,  2% Elastane</v>
      </c>
      <c r="E2045" t="str">
        <f t="shared" si="196"/>
        <v>acqua  (7400 )</v>
      </c>
      <c r="F2045" s="1">
        <v>7400</v>
      </c>
      <c r="G2045" s="1" t="s">
        <v>4502</v>
      </c>
      <c r="H2045" s="3" t="s">
        <v>1141</v>
      </c>
      <c r="I2045" s="2">
        <v>4046304246702</v>
      </c>
      <c r="J2045" s="21">
        <v>74.5</v>
      </c>
      <c r="L2045" s="63">
        <f t="shared" si="195"/>
        <v>178.8</v>
      </c>
      <c r="M2045" t="s">
        <v>1590</v>
      </c>
      <c r="N2045" t="s">
        <v>3852</v>
      </c>
      <c r="O2045" t="s">
        <v>3853</v>
      </c>
      <c r="P2045" s="15">
        <f t="shared" si="200"/>
        <v>116.22000000000001</v>
      </c>
      <c r="Q2045" s="5">
        <f t="shared" si="197"/>
        <v>0</v>
      </c>
      <c r="R2045" s="21">
        <f t="shared" si="198"/>
        <v>41.720000000000013</v>
      </c>
      <c r="S2045"/>
    </row>
    <row r="2046" spans="1:19" x14ac:dyDescent="0.25">
      <c r="A2046" t="s">
        <v>3851</v>
      </c>
      <c r="B2046" s="3" t="s">
        <v>4148</v>
      </c>
      <c r="C2046" t="s">
        <v>4149</v>
      </c>
      <c r="D2046" t="str">
        <f t="shared" si="199"/>
        <v>70% Virgin wool (organic),  28% Silk,  2% Elastane</v>
      </c>
      <c r="E2046" t="str">
        <f t="shared" si="196"/>
        <v>acqua  (7400 )</v>
      </c>
      <c r="F2046" s="1">
        <v>7400</v>
      </c>
      <c r="G2046" s="1" t="s">
        <v>4502</v>
      </c>
      <c r="H2046" s="3" t="s">
        <v>1144</v>
      </c>
      <c r="I2046" s="2">
        <v>4046304246733</v>
      </c>
      <c r="J2046" s="21">
        <v>80.900000000000006</v>
      </c>
      <c r="L2046" s="63">
        <f t="shared" si="195"/>
        <v>194.15</v>
      </c>
      <c r="M2046" t="s">
        <v>1590</v>
      </c>
      <c r="N2046" t="s">
        <v>3852</v>
      </c>
      <c r="O2046" t="s">
        <v>3853</v>
      </c>
      <c r="P2046" s="15">
        <f t="shared" si="200"/>
        <v>126.19750000000001</v>
      </c>
      <c r="Q2046" s="5">
        <f t="shared" si="197"/>
        <v>0</v>
      </c>
      <c r="R2046" s="21">
        <f t="shared" si="198"/>
        <v>45.297499999999999</v>
      </c>
      <c r="S2046"/>
    </row>
    <row r="2047" spans="1:19" x14ac:dyDescent="0.25">
      <c r="A2047" t="s">
        <v>3851</v>
      </c>
      <c r="B2047" s="3" t="s">
        <v>4150</v>
      </c>
      <c r="C2047" t="s">
        <v>4151</v>
      </c>
      <c r="D2047" t="str">
        <f t="shared" si="199"/>
        <v>70% Virgin wool (organic),  28% Silk,  2% Elastane</v>
      </c>
      <c r="E2047" t="str">
        <f t="shared" si="196"/>
        <v>black  (9900 )</v>
      </c>
      <c r="F2047" s="1">
        <v>9900</v>
      </c>
      <c r="G2047" s="1" t="s">
        <v>33</v>
      </c>
      <c r="H2047" s="3" t="s">
        <v>1135</v>
      </c>
      <c r="I2047" s="2">
        <v>4046304197172</v>
      </c>
      <c r="J2047" s="21">
        <v>80.900000000000006</v>
      </c>
      <c r="L2047" s="63">
        <f t="shared" si="195"/>
        <v>194.15</v>
      </c>
      <c r="M2047" t="s">
        <v>1590</v>
      </c>
      <c r="N2047" t="s">
        <v>3852</v>
      </c>
      <c r="O2047" t="s">
        <v>3853</v>
      </c>
      <c r="P2047" s="15">
        <f t="shared" si="200"/>
        <v>126.19750000000001</v>
      </c>
      <c r="Q2047" s="5">
        <f t="shared" si="197"/>
        <v>0</v>
      </c>
      <c r="R2047" s="21">
        <f t="shared" si="198"/>
        <v>45.297499999999999</v>
      </c>
      <c r="S2047"/>
    </row>
    <row r="2048" spans="1:19" x14ac:dyDescent="0.25">
      <c r="A2048" t="s">
        <v>3851</v>
      </c>
      <c r="B2048" s="3" t="s">
        <v>4152</v>
      </c>
      <c r="C2048" t="s">
        <v>4153</v>
      </c>
      <c r="D2048" t="str">
        <f t="shared" si="199"/>
        <v>70% Virgin wool (organic),  28% Silk,  2% Elastane</v>
      </c>
      <c r="E2048" t="str">
        <f t="shared" si="196"/>
        <v>black  (9900 )</v>
      </c>
      <c r="F2048" s="1">
        <v>9900</v>
      </c>
      <c r="G2048" s="1" t="s">
        <v>33</v>
      </c>
      <c r="H2048" s="3" t="s">
        <v>1138</v>
      </c>
      <c r="I2048" s="2">
        <v>4046304197165</v>
      </c>
      <c r="J2048" s="21">
        <v>74.5</v>
      </c>
      <c r="L2048" s="63">
        <f t="shared" si="195"/>
        <v>178.8</v>
      </c>
      <c r="M2048" t="s">
        <v>1590</v>
      </c>
      <c r="N2048" t="s">
        <v>3852</v>
      </c>
      <c r="O2048" t="s">
        <v>3853</v>
      </c>
      <c r="P2048" s="15">
        <f t="shared" si="200"/>
        <v>116.22000000000001</v>
      </c>
      <c r="Q2048" s="5">
        <f t="shared" si="197"/>
        <v>0</v>
      </c>
      <c r="R2048" s="21">
        <f t="shared" si="198"/>
        <v>41.720000000000013</v>
      </c>
      <c r="S2048"/>
    </row>
    <row r="2049" spans="1:19" x14ac:dyDescent="0.25">
      <c r="A2049" t="s">
        <v>3851</v>
      </c>
      <c r="B2049" s="3" t="s">
        <v>4154</v>
      </c>
      <c r="C2049" t="s">
        <v>4155</v>
      </c>
      <c r="D2049" t="str">
        <f t="shared" si="199"/>
        <v>70% Virgin wool (organic),  28% Silk,  2% Elastane</v>
      </c>
      <c r="E2049" t="str">
        <f t="shared" si="196"/>
        <v>black  (9900 )</v>
      </c>
      <c r="F2049" s="1">
        <v>9900</v>
      </c>
      <c r="G2049" s="1" t="s">
        <v>33</v>
      </c>
      <c r="H2049" s="3" t="s">
        <v>1141</v>
      </c>
      <c r="I2049" s="2">
        <v>4046304197158</v>
      </c>
      <c r="J2049" s="21">
        <v>74.5</v>
      </c>
      <c r="L2049" s="63">
        <f t="shared" si="195"/>
        <v>178.8</v>
      </c>
      <c r="M2049" t="s">
        <v>1590</v>
      </c>
      <c r="N2049" t="s">
        <v>3852</v>
      </c>
      <c r="O2049" t="s">
        <v>3853</v>
      </c>
      <c r="P2049" s="15">
        <f t="shared" si="200"/>
        <v>116.22000000000001</v>
      </c>
      <c r="Q2049" s="5">
        <f t="shared" si="197"/>
        <v>0</v>
      </c>
      <c r="R2049" s="21">
        <f t="shared" si="198"/>
        <v>41.720000000000013</v>
      </c>
      <c r="S2049"/>
    </row>
    <row r="2050" spans="1:19" x14ac:dyDescent="0.25">
      <c r="A2050" t="s">
        <v>3851</v>
      </c>
      <c r="B2050" s="3" t="s">
        <v>4156</v>
      </c>
      <c r="C2050" t="s">
        <v>4157</v>
      </c>
      <c r="D2050" t="str">
        <f t="shared" si="199"/>
        <v>70% Virgin wool (organic),  28% Silk,  2% Elastane</v>
      </c>
      <c r="E2050" t="str">
        <f t="shared" si="196"/>
        <v>black  (9900 )</v>
      </c>
      <c r="F2050" s="1">
        <v>9900</v>
      </c>
      <c r="G2050" s="1" t="s">
        <v>33</v>
      </c>
      <c r="H2050" s="3" t="s">
        <v>1144</v>
      </c>
      <c r="I2050" s="2">
        <v>4046304197189</v>
      </c>
      <c r="J2050" s="21">
        <v>80.900000000000006</v>
      </c>
      <c r="L2050" s="63">
        <f t="shared" si="195"/>
        <v>194.15</v>
      </c>
      <c r="M2050" t="s">
        <v>1590</v>
      </c>
      <c r="N2050" t="s">
        <v>3852</v>
      </c>
      <c r="O2050" t="s">
        <v>3853</v>
      </c>
      <c r="P2050" s="15">
        <f t="shared" si="200"/>
        <v>126.19750000000001</v>
      </c>
      <c r="Q2050" s="5">
        <f t="shared" si="197"/>
        <v>0</v>
      </c>
      <c r="R2050" s="21">
        <f t="shared" si="198"/>
        <v>45.297499999999999</v>
      </c>
      <c r="S2050"/>
    </row>
    <row r="2051" spans="1:19" x14ac:dyDescent="0.25">
      <c r="A2051" t="s">
        <v>3851</v>
      </c>
      <c r="B2051" s="3" t="s">
        <v>4158</v>
      </c>
      <c r="C2051" t="s">
        <v>4159</v>
      </c>
      <c r="D2051" t="str">
        <f t="shared" si="199"/>
        <v>70% Virgin wool (organic),  28% Silk,  2% Elastane</v>
      </c>
      <c r="E2051" t="str">
        <f t="shared" si="196"/>
        <v>sahara  (1800 )</v>
      </c>
      <c r="F2051" s="1">
        <v>1800</v>
      </c>
      <c r="G2051" s="1" t="s">
        <v>4499</v>
      </c>
      <c r="H2051" s="3">
        <v>1</v>
      </c>
      <c r="I2051" s="2">
        <v>4046304274835</v>
      </c>
      <c r="J2051" s="21">
        <v>12.2</v>
      </c>
      <c r="L2051" s="63">
        <f t="shared" si="195"/>
        <v>29.299999999999997</v>
      </c>
      <c r="M2051" t="s">
        <v>1590</v>
      </c>
      <c r="N2051" t="s">
        <v>3852</v>
      </c>
      <c r="O2051" t="s">
        <v>3853</v>
      </c>
      <c r="P2051" s="15">
        <f t="shared" si="200"/>
        <v>19.044999999999998</v>
      </c>
      <c r="Q2051" s="5">
        <f t="shared" si="197"/>
        <v>0</v>
      </c>
      <c r="R2051" s="21">
        <f t="shared" si="198"/>
        <v>6.8449999999999989</v>
      </c>
      <c r="S2051"/>
    </row>
    <row r="2052" spans="1:19" x14ac:dyDescent="0.25">
      <c r="A2052" t="s">
        <v>3851</v>
      </c>
      <c r="B2052" s="3" t="s">
        <v>4160</v>
      </c>
      <c r="C2052" t="s">
        <v>4161</v>
      </c>
      <c r="D2052" t="str">
        <f t="shared" si="199"/>
        <v>70% Virgin wool (organic),  28% Silk,  2% Elastane</v>
      </c>
      <c r="E2052" t="str">
        <f t="shared" si="196"/>
        <v>tango red  (2400 )</v>
      </c>
      <c r="F2052" s="1">
        <v>2400</v>
      </c>
      <c r="G2052" s="1" t="s">
        <v>4500</v>
      </c>
      <c r="H2052" s="3">
        <v>1</v>
      </c>
      <c r="I2052" s="2">
        <v>4046304274842</v>
      </c>
      <c r="J2052" s="21">
        <v>11.4</v>
      </c>
      <c r="L2052" s="63">
        <f t="shared" si="195"/>
        <v>27.35</v>
      </c>
      <c r="M2052" t="s">
        <v>1590</v>
      </c>
      <c r="N2052" t="s">
        <v>3852</v>
      </c>
      <c r="O2052" t="s">
        <v>3853</v>
      </c>
      <c r="P2052" s="15">
        <f t="shared" si="200"/>
        <v>17.7775</v>
      </c>
      <c r="Q2052" s="5">
        <f t="shared" si="197"/>
        <v>0</v>
      </c>
      <c r="R2052" s="21">
        <f t="shared" si="198"/>
        <v>6.3774999999999995</v>
      </c>
      <c r="S2052"/>
    </row>
    <row r="2053" spans="1:19" x14ac:dyDescent="0.25">
      <c r="A2053" t="s">
        <v>3851</v>
      </c>
      <c r="B2053" s="3" t="s">
        <v>4162</v>
      </c>
      <c r="C2053" t="s">
        <v>4163</v>
      </c>
      <c r="D2053" t="str">
        <f t="shared" si="199"/>
        <v>70% Virgin wool (organic),  28% Silk,  2% Elastane</v>
      </c>
      <c r="E2053" t="str">
        <f t="shared" si="196"/>
        <v>smaragd  (7200 )</v>
      </c>
      <c r="F2053" s="1">
        <v>7200</v>
      </c>
      <c r="G2053" s="1" t="s">
        <v>4501</v>
      </c>
      <c r="H2053" s="3">
        <v>1</v>
      </c>
      <c r="I2053" s="2">
        <v>4046304274859</v>
      </c>
      <c r="J2053" s="21">
        <v>12.2</v>
      </c>
      <c r="L2053" s="63">
        <f t="shared" ref="L2053:L2116" si="201">ROUND((J2053*2.4)/50,3)*50</f>
        <v>29.299999999999997</v>
      </c>
      <c r="M2053" t="s">
        <v>1590</v>
      </c>
      <c r="N2053" t="s">
        <v>3852</v>
      </c>
      <c r="O2053" t="s">
        <v>3853</v>
      </c>
      <c r="P2053" s="15">
        <f t="shared" si="200"/>
        <v>19.044999999999998</v>
      </c>
      <c r="Q2053" s="5">
        <f t="shared" si="197"/>
        <v>0</v>
      </c>
      <c r="R2053" s="21">
        <f t="shared" si="198"/>
        <v>6.8449999999999989</v>
      </c>
      <c r="S2053"/>
    </row>
    <row r="2054" spans="1:19" x14ac:dyDescent="0.25">
      <c r="A2054" t="s">
        <v>3851</v>
      </c>
      <c r="B2054" s="3" t="s">
        <v>4164</v>
      </c>
      <c r="C2054" t="s">
        <v>4165</v>
      </c>
      <c r="D2054" t="str">
        <f t="shared" si="199"/>
        <v>70% Virgin wool (organic),  28% Silk,  2% Elastane</v>
      </c>
      <c r="E2054" t="str">
        <f t="shared" ref="E2054:E2117" si="202">G2054&amp;" "&amp;" (" &amp;F2054&amp;" )"</f>
        <v>acqua  (7400 )</v>
      </c>
      <c r="F2054" s="1">
        <v>7400</v>
      </c>
      <c r="G2054" s="1" t="s">
        <v>4502</v>
      </c>
      <c r="H2054" s="3">
        <v>1</v>
      </c>
      <c r="I2054" s="2">
        <v>4046304287286</v>
      </c>
      <c r="J2054" s="21">
        <v>12.2</v>
      </c>
      <c r="L2054" s="63">
        <f t="shared" si="201"/>
        <v>29.299999999999997</v>
      </c>
      <c r="M2054" t="s">
        <v>1590</v>
      </c>
      <c r="N2054" t="s">
        <v>3852</v>
      </c>
      <c r="O2054" t="s">
        <v>3853</v>
      </c>
      <c r="P2054" s="15">
        <f t="shared" si="200"/>
        <v>19.044999999999998</v>
      </c>
      <c r="Q2054" s="5">
        <f t="shared" ref="Q2054:Q2117" si="203">K2054*P2054</f>
        <v>0</v>
      </c>
      <c r="R2054" s="21">
        <f t="shared" ref="R2054:R2117" si="204">P2054-J2054</f>
        <v>6.8449999999999989</v>
      </c>
      <c r="S2054"/>
    </row>
    <row r="2055" spans="1:19" x14ac:dyDescent="0.25">
      <c r="A2055" t="s">
        <v>3851</v>
      </c>
      <c r="B2055" s="3" t="s">
        <v>4166</v>
      </c>
      <c r="C2055" t="s">
        <v>4167</v>
      </c>
      <c r="D2055" t="str">
        <f t="shared" si="199"/>
        <v>70% Virgin wool (organic),  28% Silk,  2% Elastane</v>
      </c>
      <c r="E2055" t="str">
        <f t="shared" si="202"/>
        <v>black  (9900 )</v>
      </c>
      <c r="F2055" s="1">
        <v>9900</v>
      </c>
      <c r="G2055" s="1" t="s">
        <v>33</v>
      </c>
      <c r="H2055" s="3">
        <v>1</v>
      </c>
      <c r="I2055" s="2">
        <v>4046304274873</v>
      </c>
      <c r="J2055" s="21">
        <v>12.2</v>
      </c>
      <c r="L2055" s="63">
        <f t="shared" si="201"/>
        <v>29.299999999999997</v>
      </c>
      <c r="M2055" t="s">
        <v>1590</v>
      </c>
      <c r="N2055" t="s">
        <v>3852</v>
      </c>
      <c r="O2055" t="s">
        <v>3853</v>
      </c>
      <c r="P2055" s="15">
        <f t="shared" si="200"/>
        <v>19.044999999999998</v>
      </c>
      <c r="Q2055" s="5">
        <f t="shared" si="203"/>
        <v>0</v>
      </c>
      <c r="R2055" s="21">
        <f t="shared" si="204"/>
        <v>6.8449999999999989</v>
      </c>
      <c r="S2055"/>
    </row>
    <row r="2056" spans="1:19" x14ac:dyDescent="0.25">
      <c r="A2056" t="s">
        <v>3851</v>
      </c>
      <c r="B2056" s="3" t="s">
        <v>4168</v>
      </c>
      <c r="C2056" t="s">
        <v>4169</v>
      </c>
      <c r="D2056" t="str">
        <f t="shared" si="199"/>
        <v>70% Virgin wool (organic),  28% Silk,  2% Elastane</v>
      </c>
      <c r="E2056" t="str">
        <f t="shared" si="202"/>
        <v>sahara  (1800 )</v>
      </c>
      <c r="F2056" s="1">
        <v>1800</v>
      </c>
      <c r="G2056" s="1" t="s">
        <v>4499</v>
      </c>
      <c r="H2056" s="3">
        <v>1</v>
      </c>
      <c r="I2056" s="2">
        <v>4046304274880</v>
      </c>
      <c r="J2056" s="21">
        <v>10.9</v>
      </c>
      <c r="L2056" s="63">
        <f t="shared" si="201"/>
        <v>26.150000000000002</v>
      </c>
      <c r="M2056" t="s">
        <v>1590</v>
      </c>
      <c r="N2056" t="s">
        <v>3852</v>
      </c>
      <c r="O2056" t="s">
        <v>3853</v>
      </c>
      <c r="P2056" s="15">
        <f t="shared" si="200"/>
        <v>16.997500000000002</v>
      </c>
      <c r="Q2056" s="5">
        <f t="shared" si="203"/>
        <v>0</v>
      </c>
      <c r="R2056" s="21">
        <f t="shared" si="204"/>
        <v>6.0975000000000019</v>
      </c>
      <c r="S2056"/>
    </row>
    <row r="2057" spans="1:19" x14ac:dyDescent="0.25">
      <c r="A2057" t="s">
        <v>3851</v>
      </c>
      <c r="B2057" s="3" t="s">
        <v>4170</v>
      </c>
      <c r="C2057" t="s">
        <v>4171</v>
      </c>
      <c r="D2057" t="str">
        <f t="shared" si="199"/>
        <v>70% Virgin wool (organic),  28% Silk,  2% Elastane</v>
      </c>
      <c r="E2057" t="str">
        <f t="shared" si="202"/>
        <v>tango red  (2400 )</v>
      </c>
      <c r="F2057" s="1">
        <v>2400</v>
      </c>
      <c r="G2057" s="1" t="s">
        <v>4500</v>
      </c>
      <c r="H2057" s="3">
        <v>1</v>
      </c>
      <c r="I2057" s="2">
        <v>4046304274897</v>
      </c>
      <c r="J2057" s="21">
        <v>10.55</v>
      </c>
      <c r="L2057" s="63">
        <f t="shared" si="201"/>
        <v>25.3</v>
      </c>
      <c r="M2057" t="s">
        <v>1590</v>
      </c>
      <c r="N2057" t="s">
        <v>3852</v>
      </c>
      <c r="O2057" t="s">
        <v>3853</v>
      </c>
      <c r="P2057" s="15">
        <f t="shared" si="200"/>
        <v>16.445</v>
      </c>
      <c r="Q2057" s="5">
        <f t="shared" si="203"/>
        <v>0</v>
      </c>
      <c r="R2057" s="21">
        <f t="shared" si="204"/>
        <v>5.8949999999999996</v>
      </c>
      <c r="S2057"/>
    </row>
    <row r="2058" spans="1:19" x14ac:dyDescent="0.25">
      <c r="A2058" t="s">
        <v>3851</v>
      </c>
      <c r="B2058" s="3" t="s">
        <v>4172</v>
      </c>
      <c r="C2058" t="s">
        <v>4173</v>
      </c>
      <c r="D2058" t="str">
        <f t="shared" si="199"/>
        <v>70% Virgin wool (organic),  28% Silk,  2% Elastane</v>
      </c>
      <c r="E2058" t="str">
        <f t="shared" si="202"/>
        <v>smaragd  (7200 )</v>
      </c>
      <c r="F2058" s="1">
        <v>7200</v>
      </c>
      <c r="G2058" s="1" t="s">
        <v>4501</v>
      </c>
      <c r="H2058" s="3">
        <v>1</v>
      </c>
      <c r="I2058" s="2">
        <v>4046304274903</v>
      </c>
      <c r="J2058" s="21">
        <v>10.9</v>
      </c>
      <c r="L2058" s="63">
        <f t="shared" si="201"/>
        <v>26.150000000000002</v>
      </c>
      <c r="M2058" t="s">
        <v>1590</v>
      </c>
      <c r="N2058" t="s">
        <v>3852</v>
      </c>
      <c r="O2058" t="s">
        <v>3853</v>
      </c>
      <c r="P2058" s="15">
        <f t="shared" si="200"/>
        <v>16.997500000000002</v>
      </c>
      <c r="Q2058" s="5">
        <f t="shared" si="203"/>
        <v>0</v>
      </c>
      <c r="R2058" s="21">
        <f t="shared" si="204"/>
        <v>6.0975000000000019</v>
      </c>
      <c r="S2058"/>
    </row>
    <row r="2059" spans="1:19" x14ac:dyDescent="0.25">
      <c r="A2059" t="s">
        <v>3851</v>
      </c>
      <c r="B2059" s="3" t="s">
        <v>4174</v>
      </c>
      <c r="C2059" t="s">
        <v>4175</v>
      </c>
      <c r="D2059" t="str">
        <f t="shared" si="199"/>
        <v>70% Virgin wool (organic),  28% Silk,  2% Elastane</v>
      </c>
      <c r="E2059" t="str">
        <f t="shared" si="202"/>
        <v>acqua  (7400 )</v>
      </c>
      <c r="F2059" s="1">
        <v>7400</v>
      </c>
      <c r="G2059" s="1" t="s">
        <v>4502</v>
      </c>
      <c r="H2059" s="3">
        <v>1</v>
      </c>
      <c r="I2059" s="2">
        <v>4046304287293</v>
      </c>
      <c r="J2059" s="21">
        <v>10.9</v>
      </c>
      <c r="L2059" s="63">
        <f t="shared" si="201"/>
        <v>26.150000000000002</v>
      </c>
      <c r="M2059" t="s">
        <v>1590</v>
      </c>
      <c r="N2059" t="s">
        <v>3852</v>
      </c>
      <c r="O2059" t="s">
        <v>3853</v>
      </c>
      <c r="P2059" s="15">
        <f t="shared" si="200"/>
        <v>16.997500000000002</v>
      </c>
      <c r="Q2059" s="5">
        <f t="shared" si="203"/>
        <v>0</v>
      </c>
      <c r="R2059" s="21">
        <f t="shared" si="204"/>
        <v>6.0975000000000019</v>
      </c>
      <c r="S2059"/>
    </row>
    <row r="2060" spans="1:19" x14ac:dyDescent="0.25">
      <c r="A2060" t="s">
        <v>3851</v>
      </c>
      <c r="B2060" s="3" t="s">
        <v>4176</v>
      </c>
      <c r="C2060" t="s">
        <v>4177</v>
      </c>
      <c r="D2060" t="str">
        <f t="shared" si="199"/>
        <v>70% Virgin wool (organic),  28% Silk,  2% Elastane</v>
      </c>
      <c r="E2060" t="str">
        <f t="shared" si="202"/>
        <v>black  (9900 )</v>
      </c>
      <c r="F2060" s="1">
        <v>9900</v>
      </c>
      <c r="G2060" s="1" t="s">
        <v>33</v>
      </c>
      <c r="H2060" s="3">
        <v>1</v>
      </c>
      <c r="I2060" s="2">
        <v>4046304274927</v>
      </c>
      <c r="J2060" s="21">
        <v>10.9</v>
      </c>
      <c r="L2060" s="63">
        <f t="shared" si="201"/>
        <v>26.150000000000002</v>
      </c>
      <c r="M2060" t="s">
        <v>1590</v>
      </c>
      <c r="N2060" t="s">
        <v>3852</v>
      </c>
      <c r="O2060" t="s">
        <v>3853</v>
      </c>
      <c r="P2060" s="15">
        <f t="shared" si="200"/>
        <v>16.997500000000002</v>
      </c>
      <c r="Q2060" s="5">
        <f t="shared" si="203"/>
        <v>0</v>
      </c>
      <c r="R2060" s="21">
        <f t="shared" si="204"/>
        <v>6.0975000000000019</v>
      </c>
      <c r="S2060"/>
    </row>
    <row r="2061" spans="1:19" x14ac:dyDescent="0.25">
      <c r="A2061" t="s">
        <v>3851</v>
      </c>
      <c r="B2061" s="3" t="s">
        <v>4178</v>
      </c>
      <c r="C2061" t="s">
        <v>3850</v>
      </c>
      <c r="D2061" t="str">
        <f t="shared" si="199"/>
        <v>70% Virgin wool (organic),  28% Silk,  2% Elastane</v>
      </c>
      <c r="E2061" t="str">
        <f t="shared" si="202"/>
        <v>sahara  (1800 )</v>
      </c>
      <c r="F2061" s="1">
        <v>1800</v>
      </c>
      <c r="G2061" s="1" t="s">
        <v>4499</v>
      </c>
      <c r="H2061" s="3" t="s">
        <v>1135</v>
      </c>
      <c r="I2061" s="2">
        <v>4046304273487</v>
      </c>
      <c r="J2061" s="21">
        <v>28.95</v>
      </c>
      <c r="L2061" s="63">
        <f t="shared" si="201"/>
        <v>69.5</v>
      </c>
      <c r="M2061" t="s">
        <v>1590</v>
      </c>
      <c r="N2061" t="s">
        <v>3852</v>
      </c>
      <c r="O2061" t="s">
        <v>3853</v>
      </c>
      <c r="P2061" s="15">
        <f t="shared" si="200"/>
        <v>45.175000000000004</v>
      </c>
      <c r="Q2061" s="5">
        <f t="shared" si="203"/>
        <v>0</v>
      </c>
      <c r="R2061" s="21">
        <f t="shared" si="204"/>
        <v>16.225000000000005</v>
      </c>
      <c r="S2061"/>
    </row>
    <row r="2062" spans="1:19" x14ac:dyDescent="0.25">
      <c r="A2062" t="s">
        <v>3851</v>
      </c>
      <c r="B2062" s="3" t="s">
        <v>4179</v>
      </c>
      <c r="C2062" t="s">
        <v>3855</v>
      </c>
      <c r="D2062" t="str">
        <f t="shared" si="199"/>
        <v>70% Virgin wool (organic),  28% Silk,  2% Elastane</v>
      </c>
      <c r="E2062" t="str">
        <f t="shared" si="202"/>
        <v>sahara  (1800 )</v>
      </c>
      <c r="F2062" s="1">
        <v>1800</v>
      </c>
      <c r="G2062" s="1" t="s">
        <v>4499</v>
      </c>
      <c r="H2062" s="3" t="s">
        <v>1138</v>
      </c>
      <c r="I2062" s="2">
        <v>4046304273470</v>
      </c>
      <c r="J2062" s="21">
        <v>27.95</v>
      </c>
      <c r="L2062" s="63">
        <f t="shared" si="201"/>
        <v>67.100000000000009</v>
      </c>
      <c r="M2062" t="s">
        <v>1590</v>
      </c>
      <c r="N2062" t="s">
        <v>3852</v>
      </c>
      <c r="O2062" t="s">
        <v>3853</v>
      </c>
      <c r="P2062" s="15">
        <f t="shared" si="200"/>
        <v>43.615000000000009</v>
      </c>
      <c r="Q2062" s="5">
        <f t="shared" si="203"/>
        <v>0</v>
      </c>
      <c r="R2062" s="21">
        <f t="shared" si="204"/>
        <v>15.66500000000001</v>
      </c>
      <c r="S2062"/>
    </row>
    <row r="2063" spans="1:19" x14ac:dyDescent="0.25">
      <c r="A2063" t="s">
        <v>3851</v>
      </c>
      <c r="B2063" s="3" t="s">
        <v>4180</v>
      </c>
      <c r="C2063" t="s">
        <v>3857</v>
      </c>
      <c r="D2063" t="str">
        <f t="shared" si="199"/>
        <v>70% Virgin wool (organic),  28% Silk,  2% Elastane</v>
      </c>
      <c r="E2063" t="str">
        <f t="shared" si="202"/>
        <v>sahara  (1800 )</v>
      </c>
      <c r="F2063" s="1">
        <v>1800</v>
      </c>
      <c r="G2063" s="1" t="s">
        <v>4499</v>
      </c>
      <c r="H2063" s="3" t="s">
        <v>1141</v>
      </c>
      <c r="I2063" s="2">
        <v>4046304273463</v>
      </c>
      <c r="J2063" s="21">
        <v>27.95</v>
      </c>
      <c r="L2063" s="63">
        <f t="shared" si="201"/>
        <v>67.100000000000009</v>
      </c>
      <c r="M2063" t="s">
        <v>1590</v>
      </c>
      <c r="N2063" t="s">
        <v>3852</v>
      </c>
      <c r="O2063" t="s">
        <v>3853</v>
      </c>
      <c r="P2063" s="15">
        <f t="shared" si="200"/>
        <v>43.615000000000009</v>
      </c>
      <c r="Q2063" s="5">
        <f t="shared" si="203"/>
        <v>0</v>
      </c>
      <c r="R2063" s="21">
        <f t="shared" si="204"/>
        <v>15.66500000000001</v>
      </c>
      <c r="S2063"/>
    </row>
    <row r="2064" spans="1:19" x14ac:dyDescent="0.25">
      <c r="A2064" t="s">
        <v>3851</v>
      </c>
      <c r="B2064" s="3" t="s">
        <v>4181</v>
      </c>
      <c r="C2064" t="s">
        <v>3859</v>
      </c>
      <c r="D2064" t="str">
        <f t="shared" si="199"/>
        <v>70% Virgin wool (organic),  28% Silk,  2% Elastane</v>
      </c>
      <c r="E2064" t="str">
        <f t="shared" si="202"/>
        <v>sahara  (1800 )</v>
      </c>
      <c r="F2064" s="1">
        <v>1800</v>
      </c>
      <c r="G2064" s="1" t="s">
        <v>4499</v>
      </c>
      <c r="H2064" s="3" t="s">
        <v>1144</v>
      </c>
      <c r="I2064" s="2">
        <v>4046304273494</v>
      </c>
      <c r="J2064" s="21">
        <v>28.95</v>
      </c>
      <c r="L2064" s="63">
        <f t="shared" si="201"/>
        <v>69.5</v>
      </c>
      <c r="M2064" t="s">
        <v>1590</v>
      </c>
      <c r="N2064" t="s">
        <v>3852</v>
      </c>
      <c r="O2064" t="s">
        <v>3853</v>
      </c>
      <c r="P2064" s="15">
        <f t="shared" si="200"/>
        <v>45.175000000000004</v>
      </c>
      <c r="Q2064" s="5">
        <f t="shared" si="203"/>
        <v>0</v>
      </c>
      <c r="R2064" s="21">
        <f t="shared" si="204"/>
        <v>16.225000000000005</v>
      </c>
      <c r="S2064"/>
    </row>
    <row r="2065" spans="1:19" x14ac:dyDescent="0.25">
      <c r="A2065" t="s">
        <v>3851</v>
      </c>
      <c r="B2065" s="3" t="s">
        <v>4182</v>
      </c>
      <c r="C2065" t="s">
        <v>4183</v>
      </c>
      <c r="D2065" t="str">
        <f t="shared" si="199"/>
        <v>70% Virgin wool (organic),  28% Silk,  2% Elastane</v>
      </c>
      <c r="E2065" t="str">
        <f t="shared" si="202"/>
        <v>tango red  (2400 )</v>
      </c>
      <c r="F2065" s="1">
        <v>2400</v>
      </c>
      <c r="G2065" s="1" t="s">
        <v>4500</v>
      </c>
      <c r="H2065" s="3" t="s">
        <v>1135</v>
      </c>
      <c r="I2065" s="2">
        <v>4046304236765</v>
      </c>
      <c r="J2065" s="21">
        <v>26.95</v>
      </c>
      <c r="L2065" s="63">
        <f t="shared" si="201"/>
        <v>64.7</v>
      </c>
      <c r="M2065" t="s">
        <v>1590</v>
      </c>
      <c r="N2065" t="s">
        <v>3852</v>
      </c>
      <c r="O2065" t="s">
        <v>3853</v>
      </c>
      <c r="P2065" s="15">
        <f t="shared" si="200"/>
        <v>42.055000000000007</v>
      </c>
      <c r="Q2065" s="5">
        <f t="shared" si="203"/>
        <v>0</v>
      </c>
      <c r="R2065" s="21">
        <f t="shared" si="204"/>
        <v>15.105000000000008</v>
      </c>
      <c r="S2065"/>
    </row>
    <row r="2066" spans="1:19" x14ac:dyDescent="0.25">
      <c r="A2066" t="s">
        <v>3851</v>
      </c>
      <c r="B2066" s="3" t="s">
        <v>4184</v>
      </c>
      <c r="C2066" t="s">
        <v>4185</v>
      </c>
      <c r="D2066" t="str">
        <f t="shared" si="199"/>
        <v>70% Virgin wool (organic),  28% Silk,  2% Elastane</v>
      </c>
      <c r="E2066" t="str">
        <f t="shared" si="202"/>
        <v>tango red  (2400 )</v>
      </c>
      <c r="F2066" s="1">
        <v>2400</v>
      </c>
      <c r="G2066" s="1" t="s">
        <v>4500</v>
      </c>
      <c r="H2066" s="3" t="s">
        <v>1138</v>
      </c>
      <c r="I2066" s="2">
        <v>4046304236758</v>
      </c>
      <c r="J2066" s="21">
        <v>25.95</v>
      </c>
      <c r="L2066" s="63">
        <f t="shared" si="201"/>
        <v>62.3</v>
      </c>
      <c r="M2066" t="s">
        <v>1590</v>
      </c>
      <c r="N2066" t="s">
        <v>3852</v>
      </c>
      <c r="O2066" t="s">
        <v>3853</v>
      </c>
      <c r="P2066" s="15">
        <f t="shared" si="200"/>
        <v>40.494999999999997</v>
      </c>
      <c r="Q2066" s="5">
        <f t="shared" si="203"/>
        <v>0</v>
      </c>
      <c r="R2066" s="21">
        <f t="shared" si="204"/>
        <v>14.544999999999998</v>
      </c>
      <c r="S2066"/>
    </row>
    <row r="2067" spans="1:19" x14ac:dyDescent="0.25">
      <c r="A2067" t="s">
        <v>3851</v>
      </c>
      <c r="B2067" s="3" t="s">
        <v>4186</v>
      </c>
      <c r="C2067" t="s">
        <v>4187</v>
      </c>
      <c r="D2067" t="str">
        <f t="shared" si="199"/>
        <v>70% Virgin wool (organic),  28% Silk,  2% Elastane</v>
      </c>
      <c r="E2067" t="str">
        <f t="shared" si="202"/>
        <v>tango red  (2400 )</v>
      </c>
      <c r="F2067" s="1">
        <v>2400</v>
      </c>
      <c r="G2067" s="1" t="s">
        <v>4500</v>
      </c>
      <c r="H2067" s="3" t="s">
        <v>1141</v>
      </c>
      <c r="I2067" s="2">
        <v>4046304236741</v>
      </c>
      <c r="J2067" s="21">
        <v>25.95</v>
      </c>
      <c r="L2067" s="63">
        <f t="shared" si="201"/>
        <v>62.3</v>
      </c>
      <c r="M2067" t="s">
        <v>1590</v>
      </c>
      <c r="N2067" t="s">
        <v>3852</v>
      </c>
      <c r="O2067" t="s">
        <v>3853</v>
      </c>
      <c r="P2067" s="15">
        <f t="shared" si="200"/>
        <v>40.494999999999997</v>
      </c>
      <c r="Q2067" s="5">
        <f t="shared" si="203"/>
        <v>0</v>
      </c>
      <c r="R2067" s="21">
        <f t="shared" si="204"/>
        <v>14.544999999999998</v>
      </c>
      <c r="S2067"/>
    </row>
    <row r="2068" spans="1:19" x14ac:dyDescent="0.25">
      <c r="A2068" t="s">
        <v>3851</v>
      </c>
      <c r="B2068" s="3" t="s">
        <v>4188</v>
      </c>
      <c r="C2068" t="s">
        <v>4189</v>
      </c>
      <c r="D2068" t="str">
        <f t="shared" si="199"/>
        <v>70% Virgin wool (organic),  28% Silk,  2% Elastane</v>
      </c>
      <c r="E2068" t="str">
        <f t="shared" si="202"/>
        <v>tango red  (2400 )</v>
      </c>
      <c r="F2068" s="1">
        <v>2400</v>
      </c>
      <c r="G2068" s="1" t="s">
        <v>4500</v>
      </c>
      <c r="H2068" s="3" t="s">
        <v>1144</v>
      </c>
      <c r="I2068" s="2">
        <v>4046304236772</v>
      </c>
      <c r="J2068" s="21">
        <v>26.95</v>
      </c>
      <c r="L2068" s="63">
        <f t="shared" si="201"/>
        <v>64.7</v>
      </c>
      <c r="M2068" t="s">
        <v>1590</v>
      </c>
      <c r="N2068" t="s">
        <v>3852</v>
      </c>
      <c r="O2068" t="s">
        <v>3853</v>
      </c>
      <c r="P2068" s="15">
        <f t="shared" si="200"/>
        <v>42.055000000000007</v>
      </c>
      <c r="Q2068" s="5">
        <f t="shared" si="203"/>
        <v>0</v>
      </c>
      <c r="R2068" s="21">
        <f t="shared" si="204"/>
        <v>15.105000000000008</v>
      </c>
      <c r="S2068"/>
    </row>
    <row r="2069" spans="1:19" x14ac:dyDescent="0.25">
      <c r="A2069" t="s">
        <v>3851</v>
      </c>
      <c r="B2069" s="3" t="s">
        <v>4190</v>
      </c>
      <c r="C2069" t="s">
        <v>3861</v>
      </c>
      <c r="D2069" t="str">
        <f t="shared" si="199"/>
        <v>70% Virgin wool (organic),  28% Silk,  2% Elastane</v>
      </c>
      <c r="E2069" t="str">
        <f t="shared" si="202"/>
        <v>smaragd  (7200 )</v>
      </c>
      <c r="F2069" s="1">
        <v>7200</v>
      </c>
      <c r="G2069" s="1" t="s">
        <v>4501</v>
      </c>
      <c r="H2069" s="3" t="s">
        <v>1135</v>
      </c>
      <c r="I2069" s="2">
        <v>4046304273524</v>
      </c>
      <c r="J2069" s="21">
        <v>28.95</v>
      </c>
      <c r="L2069" s="63">
        <f t="shared" si="201"/>
        <v>69.5</v>
      </c>
      <c r="M2069" t="s">
        <v>1590</v>
      </c>
      <c r="N2069" t="s">
        <v>3852</v>
      </c>
      <c r="O2069" t="s">
        <v>3853</v>
      </c>
      <c r="P2069" s="15">
        <f t="shared" si="200"/>
        <v>45.175000000000004</v>
      </c>
      <c r="Q2069" s="5">
        <f t="shared" si="203"/>
        <v>0</v>
      </c>
      <c r="R2069" s="21">
        <f t="shared" si="204"/>
        <v>16.225000000000005</v>
      </c>
      <c r="S2069"/>
    </row>
    <row r="2070" spans="1:19" x14ac:dyDescent="0.25">
      <c r="A2070" t="s">
        <v>3851</v>
      </c>
      <c r="B2070" s="3" t="s">
        <v>4191</v>
      </c>
      <c r="C2070" t="s">
        <v>3863</v>
      </c>
      <c r="D2070" t="str">
        <f t="shared" si="199"/>
        <v>70% Virgin wool (organic),  28% Silk,  2% Elastane</v>
      </c>
      <c r="E2070" t="str">
        <f t="shared" si="202"/>
        <v>smaragd  (7200 )</v>
      </c>
      <c r="F2070" s="1">
        <v>7200</v>
      </c>
      <c r="G2070" s="1" t="s">
        <v>4501</v>
      </c>
      <c r="H2070" s="3" t="s">
        <v>1138</v>
      </c>
      <c r="I2070" s="2">
        <v>4046304273517</v>
      </c>
      <c r="J2070" s="21">
        <v>27.95</v>
      </c>
      <c r="L2070" s="63">
        <f t="shared" si="201"/>
        <v>67.100000000000009</v>
      </c>
      <c r="M2070" t="s">
        <v>1590</v>
      </c>
      <c r="N2070" t="s">
        <v>3852</v>
      </c>
      <c r="O2070" t="s">
        <v>3853</v>
      </c>
      <c r="P2070" s="15">
        <f t="shared" si="200"/>
        <v>43.615000000000009</v>
      </c>
      <c r="Q2070" s="5">
        <f t="shared" si="203"/>
        <v>0</v>
      </c>
      <c r="R2070" s="21">
        <f t="shared" si="204"/>
        <v>15.66500000000001</v>
      </c>
      <c r="S2070"/>
    </row>
    <row r="2071" spans="1:19" x14ac:dyDescent="0.25">
      <c r="A2071" t="s">
        <v>3851</v>
      </c>
      <c r="B2071" s="3" t="s">
        <v>4192</v>
      </c>
      <c r="C2071" t="s">
        <v>3865</v>
      </c>
      <c r="D2071" t="str">
        <f t="shared" si="199"/>
        <v>70% Virgin wool (organic),  28% Silk,  2% Elastane</v>
      </c>
      <c r="E2071" t="str">
        <f t="shared" si="202"/>
        <v>smaragd  (7200 )</v>
      </c>
      <c r="F2071" s="1">
        <v>7200</v>
      </c>
      <c r="G2071" s="1" t="s">
        <v>4501</v>
      </c>
      <c r="H2071" s="3" t="s">
        <v>1141</v>
      </c>
      <c r="I2071" s="2">
        <v>4046304273500</v>
      </c>
      <c r="J2071" s="21">
        <v>27.95</v>
      </c>
      <c r="L2071" s="63">
        <f t="shared" si="201"/>
        <v>67.100000000000009</v>
      </c>
      <c r="M2071" t="s">
        <v>1590</v>
      </c>
      <c r="N2071" t="s">
        <v>3852</v>
      </c>
      <c r="O2071" t="s">
        <v>3853</v>
      </c>
      <c r="P2071" s="15">
        <f t="shared" si="200"/>
        <v>43.615000000000009</v>
      </c>
      <c r="Q2071" s="5">
        <f t="shared" si="203"/>
        <v>0</v>
      </c>
      <c r="R2071" s="21">
        <f t="shared" si="204"/>
        <v>15.66500000000001</v>
      </c>
      <c r="S2071"/>
    </row>
    <row r="2072" spans="1:19" x14ac:dyDescent="0.25">
      <c r="A2072" t="s">
        <v>3851</v>
      </c>
      <c r="B2072" s="3" t="s">
        <v>4193</v>
      </c>
      <c r="C2072" t="s">
        <v>3867</v>
      </c>
      <c r="D2072" t="str">
        <f t="shared" si="199"/>
        <v>70% Virgin wool (organic),  28% Silk,  2% Elastane</v>
      </c>
      <c r="E2072" t="str">
        <f t="shared" si="202"/>
        <v>smaragd  (7200 )</v>
      </c>
      <c r="F2072" s="1">
        <v>7200</v>
      </c>
      <c r="G2072" s="1" t="s">
        <v>4501</v>
      </c>
      <c r="H2072" s="3" t="s">
        <v>1144</v>
      </c>
      <c r="I2072" s="2">
        <v>4046304273531</v>
      </c>
      <c r="J2072" s="21">
        <v>28.95</v>
      </c>
      <c r="L2072" s="63">
        <f t="shared" si="201"/>
        <v>69.5</v>
      </c>
      <c r="M2072" t="s">
        <v>1590</v>
      </c>
      <c r="N2072" t="s">
        <v>3852</v>
      </c>
      <c r="O2072" t="s">
        <v>3853</v>
      </c>
      <c r="P2072" s="15">
        <f t="shared" si="200"/>
        <v>45.175000000000004</v>
      </c>
      <c r="Q2072" s="5">
        <f t="shared" si="203"/>
        <v>0</v>
      </c>
      <c r="R2072" s="21">
        <f t="shared" si="204"/>
        <v>16.225000000000005</v>
      </c>
      <c r="S2072"/>
    </row>
    <row r="2073" spans="1:19" x14ac:dyDescent="0.25">
      <c r="A2073" t="s">
        <v>3851</v>
      </c>
      <c r="B2073" s="3" t="s">
        <v>4194</v>
      </c>
      <c r="C2073" t="s">
        <v>3869</v>
      </c>
      <c r="D2073" t="str">
        <f t="shared" si="199"/>
        <v>70% Virgin wool (organic),  28% Silk,  2% Elastane</v>
      </c>
      <c r="E2073" t="str">
        <f t="shared" si="202"/>
        <v>acqua  (7400 )</v>
      </c>
      <c r="F2073" s="1">
        <v>7400</v>
      </c>
      <c r="G2073" s="1" t="s">
        <v>4502</v>
      </c>
      <c r="H2073" s="3" t="s">
        <v>1135</v>
      </c>
      <c r="I2073" s="2">
        <v>4046304287323</v>
      </c>
      <c r="J2073" s="21">
        <v>28.95</v>
      </c>
      <c r="L2073" s="63">
        <f t="shared" si="201"/>
        <v>69.5</v>
      </c>
      <c r="M2073" t="s">
        <v>1590</v>
      </c>
      <c r="N2073" t="s">
        <v>3852</v>
      </c>
      <c r="O2073" t="s">
        <v>3853</v>
      </c>
      <c r="P2073" s="15">
        <f t="shared" si="200"/>
        <v>45.175000000000004</v>
      </c>
      <c r="Q2073" s="5">
        <f t="shared" si="203"/>
        <v>0</v>
      </c>
      <c r="R2073" s="21">
        <f t="shared" si="204"/>
        <v>16.225000000000005</v>
      </c>
      <c r="S2073"/>
    </row>
    <row r="2074" spans="1:19" x14ac:dyDescent="0.25">
      <c r="A2074" t="s">
        <v>3851</v>
      </c>
      <c r="B2074" s="3" t="s">
        <v>4195</v>
      </c>
      <c r="C2074" t="s">
        <v>3871</v>
      </c>
      <c r="D2074" t="str">
        <f t="shared" si="199"/>
        <v>70% Virgin wool (organic),  28% Silk,  2% Elastane</v>
      </c>
      <c r="E2074" t="str">
        <f t="shared" si="202"/>
        <v>acqua  (7400 )</v>
      </c>
      <c r="F2074" s="1">
        <v>7400</v>
      </c>
      <c r="G2074" s="1" t="s">
        <v>4502</v>
      </c>
      <c r="H2074" s="3" t="s">
        <v>1138</v>
      </c>
      <c r="I2074" s="2">
        <v>4046304287316</v>
      </c>
      <c r="J2074" s="21">
        <v>27.95</v>
      </c>
      <c r="L2074" s="63">
        <f t="shared" si="201"/>
        <v>67.100000000000009</v>
      </c>
      <c r="M2074" t="s">
        <v>1590</v>
      </c>
      <c r="N2074" t="s">
        <v>3852</v>
      </c>
      <c r="O2074" t="s">
        <v>3853</v>
      </c>
      <c r="P2074" s="15">
        <f t="shared" si="200"/>
        <v>43.615000000000009</v>
      </c>
      <c r="Q2074" s="5">
        <f t="shared" si="203"/>
        <v>0</v>
      </c>
      <c r="R2074" s="21">
        <f t="shared" si="204"/>
        <v>15.66500000000001</v>
      </c>
      <c r="S2074"/>
    </row>
    <row r="2075" spans="1:19" x14ac:dyDescent="0.25">
      <c r="A2075" t="s">
        <v>3851</v>
      </c>
      <c r="B2075" s="3" t="s">
        <v>4196</v>
      </c>
      <c r="C2075" t="s">
        <v>3873</v>
      </c>
      <c r="D2075" t="str">
        <f t="shared" si="199"/>
        <v>70% Virgin wool (organic),  28% Silk,  2% Elastane</v>
      </c>
      <c r="E2075" t="str">
        <f t="shared" si="202"/>
        <v>acqua  (7400 )</v>
      </c>
      <c r="F2075" s="1">
        <v>7400</v>
      </c>
      <c r="G2075" s="1" t="s">
        <v>4502</v>
      </c>
      <c r="H2075" s="3" t="s">
        <v>1141</v>
      </c>
      <c r="I2075" s="2">
        <v>4046304287309</v>
      </c>
      <c r="J2075" s="21">
        <v>27.95</v>
      </c>
      <c r="L2075" s="63">
        <f t="shared" si="201"/>
        <v>67.100000000000009</v>
      </c>
      <c r="M2075" t="s">
        <v>1590</v>
      </c>
      <c r="N2075" t="s">
        <v>3852</v>
      </c>
      <c r="O2075" t="s">
        <v>3853</v>
      </c>
      <c r="P2075" s="15">
        <f t="shared" si="200"/>
        <v>43.615000000000009</v>
      </c>
      <c r="Q2075" s="5">
        <f t="shared" si="203"/>
        <v>0</v>
      </c>
      <c r="R2075" s="21">
        <f t="shared" si="204"/>
        <v>15.66500000000001</v>
      </c>
      <c r="S2075"/>
    </row>
    <row r="2076" spans="1:19" x14ac:dyDescent="0.25">
      <c r="A2076" t="s">
        <v>3851</v>
      </c>
      <c r="B2076" s="3" t="s">
        <v>4197</v>
      </c>
      <c r="C2076" t="s">
        <v>3875</v>
      </c>
      <c r="D2076" t="str">
        <f t="shared" si="199"/>
        <v>70% Virgin wool (organic),  28% Silk,  2% Elastane</v>
      </c>
      <c r="E2076" t="str">
        <f t="shared" si="202"/>
        <v>acqua  (7400 )</v>
      </c>
      <c r="F2076" s="1">
        <v>7400</v>
      </c>
      <c r="G2076" s="1" t="s">
        <v>4502</v>
      </c>
      <c r="H2076" s="3" t="s">
        <v>1144</v>
      </c>
      <c r="I2076" s="2">
        <v>4046304287330</v>
      </c>
      <c r="J2076" s="21">
        <v>28.95</v>
      </c>
      <c r="L2076" s="63">
        <f t="shared" si="201"/>
        <v>69.5</v>
      </c>
      <c r="M2076" t="s">
        <v>1590</v>
      </c>
      <c r="N2076" t="s">
        <v>3852</v>
      </c>
      <c r="O2076" t="s">
        <v>3853</v>
      </c>
      <c r="P2076" s="15">
        <f t="shared" si="200"/>
        <v>45.175000000000004</v>
      </c>
      <c r="Q2076" s="5">
        <f t="shared" si="203"/>
        <v>0</v>
      </c>
      <c r="R2076" s="21">
        <f t="shared" si="204"/>
        <v>16.225000000000005</v>
      </c>
      <c r="S2076"/>
    </row>
    <row r="2077" spans="1:19" x14ac:dyDescent="0.25">
      <c r="A2077" t="s">
        <v>3851</v>
      </c>
      <c r="B2077" s="3" t="s">
        <v>4198</v>
      </c>
      <c r="C2077" t="s">
        <v>3881</v>
      </c>
      <c r="D2077" t="str">
        <f t="shared" si="199"/>
        <v>70% Virgin wool (organic),  28% Silk,  2% Elastane</v>
      </c>
      <c r="E2077" t="str">
        <f t="shared" si="202"/>
        <v>black  (9900 )</v>
      </c>
      <c r="F2077" s="1">
        <v>9900</v>
      </c>
      <c r="G2077" s="1" t="s">
        <v>33</v>
      </c>
      <c r="H2077" s="3" t="s">
        <v>1135</v>
      </c>
      <c r="I2077" s="2">
        <v>4046304236864</v>
      </c>
      <c r="J2077" s="21">
        <v>28.95</v>
      </c>
      <c r="L2077" s="63">
        <f t="shared" si="201"/>
        <v>69.5</v>
      </c>
      <c r="M2077" t="s">
        <v>1590</v>
      </c>
      <c r="N2077" t="s">
        <v>3852</v>
      </c>
      <c r="O2077" t="s">
        <v>3853</v>
      </c>
      <c r="P2077" s="15">
        <f t="shared" si="200"/>
        <v>45.175000000000004</v>
      </c>
      <c r="Q2077" s="5">
        <f t="shared" si="203"/>
        <v>0</v>
      </c>
      <c r="R2077" s="21">
        <f t="shared" si="204"/>
        <v>16.225000000000005</v>
      </c>
      <c r="S2077"/>
    </row>
    <row r="2078" spans="1:19" x14ac:dyDescent="0.25">
      <c r="A2078" t="s">
        <v>3851</v>
      </c>
      <c r="B2078" s="3" t="s">
        <v>4199</v>
      </c>
      <c r="C2078" t="s">
        <v>3883</v>
      </c>
      <c r="D2078" t="str">
        <f t="shared" si="199"/>
        <v>70% Virgin wool (organic),  28% Silk,  2% Elastane</v>
      </c>
      <c r="E2078" t="str">
        <f t="shared" si="202"/>
        <v>black  (9900 )</v>
      </c>
      <c r="F2078" s="1">
        <v>9900</v>
      </c>
      <c r="G2078" s="1" t="s">
        <v>33</v>
      </c>
      <c r="H2078" s="3" t="s">
        <v>1138</v>
      </c>
      <c r="I2078" s="2">
        <v>4046304236857</v>
      </c>
      <c r="J2078" s="21">
        <v>27.95</v>
      </c>
      <c r="L2078" s="63">
        <f t="shared" si="201"/>
        <v>67.100000000000009</v>
      </c>
      <c r="M2078" t="s">
        <v>1590</v>
      </c>
      <c r="N2078" t="s">
        <v>3852</v>
      </c>
      <c r="O2078" t="s">
        <v>3853</v>
      </c>
      <c r="P2078" s="15">
        <f t="shared" si="200"/>
        <v>43.615000000000009</v>
      </c>
      <c r="Q2078" s="5">
        <f t="shared" si="203"/>
        <v>0</v>
      </c>
      <c r="R2078" s="21">
        <f t="shared" si="204"/>
        <v>15.66500000000001</v>
      </c>
      <c r="S2078"/>
    </row>
    <row r="2079" spans="1:19" x14ac:dyDescent="0.25">
      <c r="A2079" t="s">
        <v>3851</v>
      </c>
      <c r="B2079" s="3" t="s">
        <v>4200</v>
      </c>
      <c r="C2079" t="s">
        <v>3885</v>
      </c>
      <c r="D2079" t="str">
        <f t="shared" si="199"/>
        <v>70% Virgin wool (organic),  28% Silk,  2% Elastane</v>
      </c>
      <c r="E2079" t="str">
        <f t="shared" si="202"/>
        <v>black  (9900 )</v>
      </c>
      <c r="F2079" s="1">
        <v>9900</v>
      </c>
      <c r="G2079" s="1" t="s">
        <v>33</v>
      </c>
      <c r="H2079" s="3" t="s">
        <v>1141</v>
      </c>
      <c r="I2079" s="2">
        <v>4046304236840</v>
      </c>
      <c r="J2079" s="21">
        <v>27.95</v>
      </c>
      <c r="L2079" s="63">
        <f t="shared" si="201"/>
        <v>67.100000000000009</v>
      </c>
      <c r="M2079" t="s">
        <v>1590</v>
      </c>
      <c r="N2079" t="s">
        <v>3852</v>
      </c>
      <c r="O2079" t="s">
        <v>3853</v>
      </c>
      <c r="P2079" s="15">
        <f t="shared" si="200"/>
        <v>43.615000000000009</v>
      </c>
      <c r="Q2079" s="5">
        <f t="shared" si="203"/>
        <v>0</v>
      </c>
      <c r="R2079" s="21">
        <f t="shared" si="204"/>
        <v>15.66500000000001</v>
      </c>
      <c r="S2079"/>
    </row>
    <row r="2080" spans="1:19" x14ac:dyDescent="0.25">
      <c r="A2080" t="s">
        <v>3851</v>
      </c>
      <c r="B2080" s="3" t="s">
        <v>4201</v>
      </c>
      <c r="C2080" t="s">
        <v>3887</v>
      </c>
      <c r="D2080" t="str">
        <f t="shared" si="199"/>
        <v>70% Virgin wool (organic),  28% Silk,  2% Elastane</v>
      </c>
      <c r="E2080" t="str">
        <f t="shared" si="202"/>
        <v>black  (9900 )</v>
      </c>
      <c r="F2080" s="1">
        <v>9900</v>
      </c>
      <c r="G2080" s="1" t="s">
        <v>33</v>
      </c>
      <c r="H2080" s="3" t="s">
        <v>1144</v>
      </c>
      <c r="I2080" s="2">
        <v>4046304236871</v>
      </c>
      <c r="J2080" s="21">
        <v>28.95</v>
      </c>
      <c r="L2080" s="63">
        <f t="shared" si="201"/>
        <v>69.5</v>
      </c>
      <c r="M2080" t="s">
        <v>1590</v>
      </c>
      <c r="N2080" t="s">
        <v>3852</v>
      </c>
      <c r="O2080" t="s">
        <v>3853</v>
      </c>
      <c r="P2080" s="15">
        <f t="shared" si="200"/>
        <v>45.175000000000004</v>
      </c>
      <c r="Q2080" s="5">
        <f t="shared" si="203"/>
        <v>0</v>
      </c>
      <c r="R2080" s="21">
        <f t="shared" si="204"/>
        <v>16.225000000000005</v>
      </c>
      <c r="S2080"/>
    </row>
    <row r="2081" spans="1:19" x14ac:dyDescent="0.25">
      <c r="A2081" t="s">
        <v>3851</v>
      </c>
      <c r="B2081" s="3" t="s">
        <v>4202</v>
      </c>
      <c r="C2081" t="s">
        <v>4203</v>
      </c>
      <c r="D2081" t="str">
        <f t="shared" si="199"/>
        <v>70% Virgin wool (organic),  28% Silk,  2% Elastane</v>
      </c>
      <c r="E2081" t="str">
        <f t="shared" si="202"/>
        <v>sahara  (1800 )</v>
      </c>
      <c r="F2081" s="1">
        <v>1800</v>
      </c>
      <c r="G2081" s="1" t="s">
        <v>4499</v>
      </c>
      <c r="H2081" s="3" t="s">
        <v>1135</v>
      </c>
      <c r="I2081" s="2">
        <v>4046304273562</v>
      </c>
      <c r="J2081" s="21">
        <v>36.5</v>
      </c>
      <c r="L2081" s="63">
        <f t="shared" si="201"/>
        <v>87.6</v>
      </c>
      <c r="M2081" t="s">
        <v>1590</v>
      </c>
      <c r="N2081" t="s">
        <v>3852</v>
      </c>
      <c r="O2081" t="s">
        <v>3853</v>
      </c>
      <c r="P2081" s="15">
        <f t="shared" si="200"/>
        <v>56.94</v>
      </c>
      <c r="Q2081" s="5">
        <f t="shared" si="203"/>
        <v>0</v>
      </c>
      <c r="R2081" s="21">
        <f t="shared" si="204"/>
        <v>20.439999999999998</v>
      </c>
      <c r="S2081"/>
    </row>
    <row r="2082" spans="1:19" x14ac:dyDescent="0.25">
      <c r="A2082" t="s">
        <v>3851</v>
      </c>
      <c r="B2082" s="3" t="s">
        <v>4204</v>
      </c>
      <c r="C2082" t="s">
        <v>4205</v>
      </c>
      <c r="D2082" t="str">
        <f t="shared" si="199"/>
        <v>70% Virgin wool (organic),  28% Silk,  2% Elastane</v>
      </c>
      <c r="E2082" t="str">
        <f t="shared" si="202"/>
        <v>sahara  (1800 )</v>
      </c>
      <c r="F2082" s="1">
        <v>1800</v>
      </c>
      <c r="G2082" s="1" t="s">
        <v>4499</v>
      </c>
      <c r="H2082" s="3" t="s">
        <v>1138</v>
      </c>
      <c r="I2082" s="2">
        <v>4046304273555</v>
      </c>
      <c r="J2082" s="21">
        <v>32.6</v>
      </c>
      <c r="L2082" s="63">
        <f t="shared" si="201"/>
        <v>78.25</v>
      </c>
      <c r="M2082" t="s">
        <v>1590</v>
      </c>
      <c r="N2082" t="s">
        <v>3852</v>
      </c>
      <c r="O2082" t="s">
        <v>3853</v>
      </c>
      <c r="P2082" s="15">
        <f t="shared" si="200"/>
        <v>50.862500000000004</v>
      </c>
      <c r="Q2082" s="5">
        <f t="shared" si="203"/>
        <v>0</v>
      </c>
      <c r="R2082" s="21">
        <f t="shared" si="204"/>
        <v>18.262500000000003</v>
      </c>
      <c r="S2082"/>
    </row>
    <row r="2083" spans="1:19" x14ac:dyDescent="0.25">
      <c r="A2083" t="s">
        <v>3851</v>
      </c>
      <c r="B2083" s="3" t="s">
        <v>4206</v>
      </c>
      <c r="C2083" t="s">
        <v>4207</v>
      </c>
      <c r="D2083" t="str">
        <f t="shared" si="199"/>
        <v>70% Virgin wool (organic),  28% Silk,  2% Elastane</v>
      </c>
      <c r="E2083" t="str">
        <f t="shared" si="202"/>
        <v>sahara  (1800 )</v>
      </c>
      <c r="F2083" s="1">
        <v>1800</v>
      </c>
      <c r="G2083" s="1" t="s">
        <v>4499</v>
      </c>
      <c r="H2083" s="3" t="s">
        <v>1141</v>
      </c>
      <c r="I2083" s="2">
        <v>4046304273548</v>
      </c>
      <c r="J2083" s="21">
        <v>32.6</v>
      </c>
      <c r="L2083" s="63">
        <f t="shared" si="201"/>
        <v>78.25</v>
      </c>
      <c r="M2083" t="s">
        <v>1590</v>
      </c>
      <c r="N2083" t="s">
        <v>3852</v>
      </c>
      <c r="O2083" t="s">
        <v>3853</v>
      </c>
      <c r="P2083" s="15">
        <f t="shared" si="200"/>
        <v>50.862500000000004</v>
      </c>
      <c r="Q2083" s="5">
        <f t="shared" si="203"/>
        <v>0</v>
      </c>
      <c r="R2083" s="21">
        <f t="shared" si="204"/>
        <v>18.262500000000003</v>
      </c>
      <c r="S2083"/>
    </row>
    <row r="2084" spans="1:19" x14ac:dyDescent="0.25">
      <c r="A2084" t="s">
        <v>3851</v>
      </c>
      <c r="B2084" s="3" t="s">
        <v>4208</v>
      </c>
      <c r="C2084" t="s">
        <v>4209</v>
      </c>
      <c r="D2084" t="str">
        <f t="shared" si="199"/>
        <v>70% Virgin wool (organic),  28% Silk,  2% Elastane</v>
      </c>
      <c r="E2084" t="str">
        <f t="shared" si="202"/>
        <v>sahara  (1800 )</v>
      </c>
      <c r="F2084" s="1">
        <v>1800</v>
      </c>
      <c r="G2084" s="1" t="s">
        <v>4499</v>
      </c>
      <c r="H2084" s="3" t="s">
        <v>1144</v>
      </c>
      <c r="I2084" s="2">
        <v>4046304273579</v>
      </c>
      <c r="J2084" s="21">
        <v>36.5</v>
      </c>
      <c r="L2084" s="63">
        <f t="shared" si="201"/>
        <v>87.6</v>
      </c>
      <c r="M2084" t="s">
        <v>1590</v>
      </c>
      <c r="N2084" t="s">
        <v>3852</v>
      </c>
      <c r="O2084" t="s">
        <v>3853</v>
      </c>
      <c r="P2084" s="15">
        <f t="shared" si="200"/>
        <v>56.94</v>
      </c>
      <c r="Q2084" s="5">
        <f t="shared" si="203"/>
        <v>0</v>
      </c>
      <c r="R2084" s="21">
        <f t="shared" si="204"/>
        <v>20.439999999999998</v>
      </c>
      <c r="S2084"/>
    </row>
    <row r="2085" spans="1:19" x14ac:dyDescent="0.25">
      <c r="A2085" t="s">
        <v>3851</v>
      </c>
      <c r="B2085" s="3" t="s">
        <v>4210</v>
      </c>
      <c r="C2085" t="s">
        <v>4211</v>
      </c>
      <c r="D2085" t="str">
        <f t="shared" si="199"/>
        <v>70% Virgin wool (organic),  28% Silk,  2% Elastane</v>
      </c>
      <c r="E2085" t="str">
        <f t="shared" si="202"/>
        <v>sahara  (1800 )</v>
      </c>
      <c r="F2085" s="1">
        <v>1800</v>
      </c>
      <c r="G2085" s="1" t="s">
        <v>4499</v>
      </c>
      <c r="H2085" s="3" t="s">
        <v>3898</v>
      </c>
      <c r="I2085" s="2">
        <v>4046304273586</v>
      </c>
      <c r="J2085" s="21">
        <v>35.950000000000003</v>
      </c>
      <c r="L2085" s="63">
        <f t="shared" si="201"/>
        <v>86.3</v>
      </c>
      <c r="M2085" t="s">
        <v>1590</v>
      </c>
      <c r="N2085" t="s">
        <v>3852</v>
      </c>
      <c r="O2085" t="s">
        <v>3853</v>
      </c>
      <c r="P2085" s="15">
        <f t="shared" si="200"/>
        <v>56.094999999999999</v>
      </c>
      <c r="Q2085" s="5">
        <f t="shared" si="203"/>
        <v>0</v>
      </c>
      <c r="R2085" s="21">
        <f t="shared" si="204"/>
        <v>20.144999999999996</v>
      </c>
      <c r="S2085"/>
    </row>
    <row r="2086" spans="1:19" x14ac:dyDescent="0.25">
      <c r="A2086" t="s">
        <v>3851</v>
      </c>
      <c r="B2086" s="3" t="s">
        <v>4212</v>
      </c>
      <c r="C2086" t="s">
        <v>4213</v>
      </c>
      <c r="D2086" t="str">
        <f t="shared" si="199"/>
        <v>70% Virgin wool (organic),  28% Silk,  2% Elastane</v>
      </c>
      <c r="E2086" t="str">
        <f t="shared" si="202"/>
        <v>tango red  (2400 )</v>
      </c>
      <c r="F2086" s="1">
        <v>2400</v>
      </c>
      <c r="G2086" s="1" t="s">
        <v>4500</v>
      </c>
      <c r="H2086" s="3" t="s">
        <v>1135</v>
      </c>
      <c r="I2086" s="2">
        <v>4046304209653</v>
      </c>
      <c r="J2086" s="21">
        <v>30.95</v>
      </c>
      <c r="L2086" s="63">
        <f t="shared" si="201"/>
        <v>74.3</v>
      </c>
      <c r="M2086" t="s">
        <v>1590</v>
      </c>
      <c r="N2086" t="s">
        <v>3852</v>
      </c>
      <c r="O2086" t="s">
        <v>3853</v>
      </c>
      <c r="P2086" s="15">
        <f t="shared" si="200"/>
        <v>48.295000000000002</v>
      </c>
      <c r="Q2086" s="5">
        <f t="shared" si="203"/>
        <v>0</v>
      </c>
      <c r="R2086" s="21">
        <f t="shared" si="204"/>
        <v>17.345000000000002</v>
      </c>
      <c r="S2086"/>
    </row>
    <row r="2087" spans="1:19" x14ac:dyDescent="0.25">
      <c r="A2087" t="s">
        <v>3851</v>
      </c>
      <c r="B2087" s="3" t="s">
        <v>4214</v>
      </c>
      <c r="C2087" t="s">
        <v>4215</v>
      </c>
      <c r="D2087" t="str">
        <f t="shared" si="199"/>
        <v>70% Virgin wool (organic),  28% Silk,  2% Elastane</v>
      </c>
      <c r="E2087" t="str">
        <f t="shared" si="202"/>
        <v>tango red  (2400 )</v>
      </c>
      <c r="F2087" s="1">
        <v>2400</v>
      </c>
      <c r="G2087" s="1" t="s">
        <v>4500</v>
      </c>
      <c r="H2087" s="3" t="s">
        <v>1138</v>
      </c>
      <c r="I2087" s="2">
        <v>4046304209646</v>
      </c>
      <c r="J2087" s="21">
        <v>30.95</v>
      </c>
      <c r="L2087" s="63">
        <f t="shared" si="201"/>
        <v>74.3</v>
      </c>
      <c r="M2087" t="s">
        <v>1590</v>
      </c>
      <c r="N2087" t="s">
        <v>3852</v>
      </c>
      <c r="O2087" t="s">
        <v>3853</v>
      </c>
      <c r="P2087" s="15">
        <f t="shared" si="200"/>
        <v>48.295000000000002</v>
      </c>
      <c r="Q2087" s="5">
        <f t="shared" si="203"/>
        <v>0</v>
      </c>
      <c r="R2087" s="21">
        <f t="shared" si="204"/>
        <v>17.345000000000002</v>
      </c>
      <c r="S2087"/>
    </row>
    <row r="2088" spans="1:19" x14ac:dyDescent="0.25">
      <c r="A2088" t="s">
        <v>3851</v>
      </c>
      <c r="B2088" s="3" t="s">
        <v>4216</v>
      </c>
      <c r="C2088" t="s">
        <v>4217</v>
      </c>
      <c r="D2088" t="str">
        <f t="shared" si="199"/>
        <v>70% Virgin wool (organic),  28% Silk,  2% Elastane</v>
      </c>
      <c r="E2088" t="str">
        <f t="shared" si="202"/>
        <v>tango red  (2400 )</v>
      </c>
      <c r="F2088" s="1">
        <v>2400</v>
      </c>
      <c r="G2088" s="1" t="s">
        <v>4500</v>
      </c>
      <c r="H2088" s="3" t="s">
        <v>1141</v>
      </c>
      <c r="I2088" s="2">
        <v>4046304209639</v>
      </c>
      <c r="J2088" s="21">
        <v>30.95</v>
      </c>
      <c r="L2088" s="63">
        <f t="shared" si="201"/>
        <v>74.3</v>
      </c>
      <c r="M2088" t="s">
        <v>1590</v>
      </c>
      <c r="N2088" t="s">
        <v>3852</v>
      </c>
      <c r="O2088" t="s">
        <v>3853</v>
      </c>
      <c r="P2088" s="15">
        <f t="shared" si="200"/>
        <v>48.295000000000002</v>
      </c>
      <c r="Q2088" s="5">
        <f t="shared" si="203"/>
        <v>0</v>
      </c>
      <c r="R2088" s="21">
        <f t="shared" si="204"/>
        <v>17.345000000000002</v>
      </c>
      <c r="S2088"/>
    </row>
    <row r="2089" spans="1:19" x14ac:dyDescent="0.25">
      <c r="A2089" t="s">
        <v>3851</v>
      </c>
      <c r="B2089" s="3" t="s">
        <v>4218</v>
      </c>
      <c r="C2089" t="s">
        <v>4219</v>
      </c>
      <c r="D2089" t="str">
        <f t="shared" si="199"/>
        <v>70% Virgin wool (organic),  28% Silk,  2% Elastane</v>
      </c>
      <c r="E2089" t="str">
        <f t="shared" si="202"/>
        <v>tango red  (2400 )</v>
      </c>
      <c r="F2089" s="1">
        <v>2400</v>
      </c>
      <c r="G2089" s="1" t="s">
        <v>4500</v>
      </c>
      <c r="H2089" s="3" t="s">
        <v>1144</v>
      </c>
      <c r="I2089" s="2">
        <v>4046304209660</v>
      </c>
      <c r="J2089" s="21">
        <v>35.950000000000003</v>
      </c>
      <c r="L2089" s="63">
        <f t="shared" si="201"/>
        <v>86.3</v>
      </c>
      <c r="M2089" t="s">
        <v>1590</v>
      </c>
      <c r="N2089" t="s">
        <v>3852</v>
      </c>
      <c r="O2089" t="s">
        <v>3853</v>
      </c>
      <c r="P2089" s="15">
        <f t="shared" si="200"/>
        <v>56.094999999999999</v>
      </c>
      <c r="Q2089" s="5">
        <f t="shared" si="203"/>
        <v>0</v>
      </c>
      <c r="R2089" s="21">
        <f t="shared" si="204"/>
        <v>20.144999999999996</v>
      </c>
      <c r="S2089"/>
    </row>
    <row r="2090" spans="1:19" x14ac:dyDescent="0.25">
      <c r="A2090" t="s">
        <v>3851</v>
      </c>
      <c r="B2090" s="3" t="s">
        <v>4220</v>
      </c>
      <c r="C2090" t="s">
        <v>4221</v>
      </c>
      <c r="D2090" t="str">
        <f t="shared" si="199"/>
        <v>70% Virgin wool (organic),  28% Silk,  2% Elastane</v>
      </c>
      <c r="E2090" t="str">
        <f t="shared" si="202"/>
        <v>tango red  (2400 )</v>
      </c>
      <c r="F2090" s="1">
        <v>2400</v>
      </c>
      <c r="G2090" s="1" t="s">
        <v>4500</v>
      </c>
      <c r="H2090" s="3" t="s">
        <v>3898</v>
      </c>
      <c r="I2090" s="2">
        <v>4046304209677</v>
      </c>
      <c r="J2090" s="21">
        <v>35.950000000000003</v>
      </c>
      <c r="L2090" s="63">
        <f t="shared" si="201"/>
        <v>86.3</v>
      </c>
      <c r="M2090" t="s">
        <v>1590</v>
      </c>
      <c r="N2090" t="s">
        <v>3852</v>
      </c>
      <c r="O2090" t="s">
        <v>3853</v>
      </c>
      <c r="P2090" s="15">
        <f t="shared" si="200"/>
        <v>56.094999999999999</v>
      </c>
      <c r="Q2090" s="5">
        <f t="shared" si="203"/>
        <v>0</v>
      </c>
      <c r="R2090" s="21">
        <f t="shared" si="204"/>
        <v>20.144999999999996</v>
      </c>
      <c r="S2090"/>
    </row>
    <row r="2091" spans="1:19" x14ac:dyDescent="0.25">
      <c r="A2091" t="s">
        <v>3851</v>
      </c>
      <c r="B2091" s="3" t="s">
        <v>4222</v>
      </c>
      <c r="C2091" t="s">
        <v>4223</v>
      </c>
      <c r="D2091" t="str">
        <f t="shared" ref="D2091:D2154" si="205">M2091&amp;", "&amp;" "&amp;N2091&amp;", "&amp;" "&amp;O2091&amp;""</f>
        <v>70% Virgin wool (organic),  28% Silk,  2% Elastane</v>
      </c>
      <c r="E2091" t="str">
        <f t="shared" si="202"/>
        <v>smaragd  (7200 )</v>
      </c>
      <c r="F2091" s="1">
        <v>7200</v>
      </c>
      <c r="G2091" s="1" t="s">
        <v>4501</v>
      </c>
      <c r="H2091" s="3" t="s">
        <v>1135</v>
      </c>
      <c r="I2091" s="2">
        <v>4046304273616</v>
      </c>
      <c r="J2091" s="21">
        <v>36.5</v>
      </c>
      <c r="L2091" s="63">
        <f t="shared" si="201"/>
        <v>87.6</v>
      </c>
      <c r="M2091" t="s">
        <v>1590</v>
      </c>
      <c r="N2091" t="s">
        <v>3852</v>
      </c>
      <c r="O2091" t="s">
        <v>3853</v>
      </c>
      <c r="P2091" s="15">
        <f t="shared" si="200"/>
        <v>56.94</v>
      </c>
      <c r="Q2091" s="5">
        <f t="shared" si="203"/>
        <v>0</v>
      </c>
      <c r="R2091" s="21">
        <f t="shared" si="204"/>
        <v>20.439999999999998</v>
      </c>
      <c r="S2091"/>
    </row>
    <row r="2092" spans="1:19" x14ac:dyDescent="0.25">
      <c r="A2092" t="s">
        <v>3851</v>
      </c>
      <c r="B2092" s="3" t="s">
        <v>4224</v>
      </c>
      <c r="C2092" t="s">
        <v>4225</v>
      </c>
      <c r="D2092" t="str">
        <f t="shared" si="205"/>
        <v>70% Virgin wool (organic),  28% Silk,  2% Elastane</v>
      </c>
      <c r="E2092" t="str">
        <f t="shared" si="202"/>
        <v>smaragd  (7200 )</v>
      </c>
      <c r="F2092" s="1">
        <v>7200</v>
      </c>
      <c r="G2092" s="1" t="s">
        <v>4501</v>
      </c>
      <c r="H2092" s="3" t="s">
        <v>1138</v>
      </c>
      <c r="I2092" s="2">
        <v>4046304273609</v>
      </c>
      <c r="J2092" s="21">
        <v>32.6</v>
      </c>
      <c r="L2092" s="63">
        <f t="shared" si="201"/>
        <v>78.25</v>
      </c>
      <c r="M2092" t="s">
        <v>1590</v>
      </c>
      <c r="N2092" t="s">
        <v>3852</v>
      </c>
      <c r="O2092" t="s">
        <v>3853</v>
      </c>
      <c r="P2092" s="15">
        <f t="shared" ref="P2092:P2155" si="206">L2092*(1-$P$3)</f>
        <v>50.862500000000004</v>
      </c>
      <c r="Q2092" s="5">
        <f t="shared" si="203"/>
        <v>0</v>
      </c>
      <c r="R2092" s="21">
        <f t="shared" si="204"/>
        <v>18.262500000000003</v>
      </c>
      <c r="S2092"/>
    </row>
    <row r="2093" spans="1:19" x14ac:dyDescent="0.25">
      <c r="A2093" t="s">
        <v>3851</v>
      </c>
      <c r="B2093" s="3" t="s">
        <v>4226</v>
      </c>
      <c r="C2093" t="s">
        <v>4227</v>
      </c>
      <c r="D2093" t="str">
        <f t="shared" si="205"/>
        <v>70% Virgin wool (organic),  28% Silk,  2% Elastane</v>
      </c>
      <c r="E2093" t="str">
        <f t="shared" si="202"/>
        <v>smaragd  (7200 )</v>
      </c>
      <c r="F2093" s="1">
        <v>7200</v>
      </c>
      <c r="G2093" s="1" t="s">
        <v>4501</v>
      </c>
      <c r="H2093" s="3" t="s">
        <v>1141</v>
      </c>
      <c r="I2093" s="2">
        <v>4046304273593</v>
      </c>
      <c r="J2093" s="21">
        <v>32.6</v>
      </c>
      <c r="L2093" s="63">
        <f t="shared" si="201"/>
        <v>78.25</v>
      </c>
      <c r="M2093" t="s">
        <v>1590</v>
      </c>
      <c r="N2093" t="s">
        <v>3852</v>
      </c>
      <c r="O2093" t="s">
        <v>3853</v>
      </c>
      <c r="P2093" s="15">
        <f t="shared" si="206"/>
        <v>50.862500000000004</v>
      </c>
      <c r="Q2093" s="5">
        <f t="shared" si="203"/>
        <v>0</v>
      </c>
      <c r="R2093" s="21">
        <f t="shared" si="204"/>
        <v>18.262500000000003</v>
      </c>
      <c r="S2093"/>
    </row>
    <row r="2094" spans="1:19" x14ac:dyDescent="0.25">
      <c r="A2094" t="s">
        <v>3851</v>
      </c>
      <c r="B2094" s="3" t="s">
        <v>4228</v>
      </c>
      <c r="C2094" t="s">
        <v>4229</v>
      </c>
      <c r="D2094" t="str">
        <f t="shared" si="205"/>
        <v>70% Virgin wool (organic),  28% Silk,  2% Elastane</v>
      </c>
      <c r="E2094" t="str">
        <f t="shared" si="202"/>
        <v>smaragd  (7200 )</v>
      </c>
      <c r="F2094" s="1">
        <v>7200</v>
      </c>
      <c r="G2094" s="1" t="s">
        <v>4501</v>
      </c>
      <c r="H2094" s="3" t="s">
        <v>1144</v>
      </c>
      <c r="I2094" s="2">
        <v>4046304273623</v>
      </c>
      <c r="J2094" s="21">
        <v>36.5</v>
      </c>
      <c r="L2094" s="63">
        <f t="shared" si="201"/>
        <v>87.6</v>
      </c>
      <c r="M2094" t="s">
        <v>1590</v>
      </c>
      <c r="N2094" t="s">
        <v>3852</v>
      </c>
      <c r="O2094" t="s">
        <v>3853</v>
      </c>
      <c r="P2094" s="15">
        <f t="shared" si="206"/>
        <v>56.94</v>
      </c>
      <c r="Q2094" s="5">
        <f t="shared" si="203"/>
        <v>0</v>
      </c>
      <c r="R2094" s="21">
        <f t="shared" si="204"/>
        <v>20.439999999999998</v>
      </c>
      <c r="S2094"/>
    </row>
    <row r="2095" spans="1:19" x14ac:dyDescent="0.25">
      <c r="A2095" t="s">
        <v>3851</v>
      </c>
      <c r="B2095" s="3" t="s">
        <v>4230</v>
      </c>
      <c r="C2095" t="s">
        <v>4231</v>
      </c>
      <c r="D2095" t="str">
        <f t="shared" si="205"/>
        <v>70% Virgin wool (organic),  28% Silk,  2% Elastane</v>
      </c>
      <c r="E2095" t="str">
        <f t="shared" si="202"/>
        <v>smaragd  (7200 )</v>
      </c>
      <c r="F2095" s="1">
        <v>7200</v>
      </c>
      <c r="G2095" s="1" t="s">
        <v>4501</v>
      </c>
      <c r="H2095" s="3" t="s">
        <v>3898</v>
      </c>
      <c r="I2095" s="2">
        <v>4046304273630</v>
      </c>
      <c r="J2095" s="21">
        <v>35.950000000000003</v>
      </c>
      <c r="L2095" s="63">
        <f t="shared" si="201"/>
        <v>86.3</v>
      </c>
      <c r="M2095" t="s">
        <v>1590</v>
      </c>
      <c r="N2095" t="s">
        <v>3852</v>
      </c>
      <c r="O2095" t="s">
        <v>3853</v>
      </c>
      <c r="P2095" s="15">
        <f t="shared" si="206"/>
        <v>56.094999999999999</v>
      </c>
      <c r="Q2095" s="5">
        <f t="shared" si="203"/>
        <v>0</v>
      </c>
      <c r="R2095" s="21">
        <f t="shared" si="204"/>
        <v>20.144999999999996</v>
      </c>
      <c r="S2095"/>
    </row>
    <row r="2096" spans="1:19" x14ac:dyDescent="0.25">
      <c r="A2096" t="s">
        <v>3851</v>
      </c>
      <c r="B2096" s="3" t="s">
        <v>4232</v>
      </c>
      <c r="C2096" t="s">
        <v>3920</v>
      </c>
      <c r="D2096" t="str">
        <f t="shared" si="205"/>
        <v>70% Virgin wool (organic),  28% Silk,  2% Elastane</v>
      </c>
      <c r="E2096" t="str">
        <f t="shared" si="202"/>
        <v>acqua  (7400 )</v>
      </c>
      <c r="F2096" s="1">
        <v>7400</v>
      </c>
      <c r="G2096" s="1" t="s">
        <v>4502</v>
      </c>
      <c r="H2096" s="3" t="s">
        <v>1135</v>
      </c>
      <c r="I2096" s="2">
        <v>4046304287361</v>
      </c>
      <c r="J2096" s="21">
        <v>36.5</v>
      </c>
      <c r="L2096" s="63">
        <f t="shared" si="201"/>
        <v>87.6</v>
      </c>
      <c r="M2096" t="s">
        <v>1590</v>
      </c>
      <c r="N2096" t="s">
        <v>3852</v>
      </c>
      <c r="O2096" t="s">
        <v>3853</v>
      </c>
      <c r="P2096" s="15">
        <f t="shared" si="206"/>
        <v>56.94</v>
      </c>
      <c r="Q2096" s="5">
        <f t="shared" si="203"/>
        <v>0</v>
      </c>
      <c r="R2096" s="21">
        <f t="shared" si="204"/>
        <v>20.439999999999998</v>
      </c>
      <c r="S2096"/>
    </row>
    <row r="2097" spans="1:19" x14ac:dyDescent="0.25">
      <c r="A2097" t="s">
        <v>3851</v>
      </c>
      <c r="B2097" s="3" t="s">
        <v>4233</v>
      </c>
      <c r="C2097" t="s">
        <v>3922</v>
      </c>
      <c r="D2097" t="str">
        <f t="shared" si="205"/>
        <v>70% Virgin wool (organic),  28% Silk,  2% Elastane</v>
      </c>
      <c r="E2097" t="str">
        <f t="shared" si="202"/>
        <v>acqua  (7400 )</v>
      </c>
      <c r="F2097" s="1">
        <v>7400</v>
      </c>
      <c r="G2097" s="1" t="s">
        <v>4502</v>
      </c>
      <c r="H2097" s="3" t="s">
        <v>1138</v>
      </c>
      <c r="I2097" s="2">
        <v>4046304287354</v>
      </c>
      <c r="J2097" s="21">
        <v>32.6</v>
      </c>
      <c r="L2097" s="63">
        <f t="shared" si="201"/>
        <v>78.25</v>
      </c>
      <c r="M2097" t="s">
        <v>1590</v>
      </c>
      <c r="N2097" t="s">
        <v>3852</v>
      </c>
      <c r="O2097" t="s">
        <v>3853</v>
      </c>
      <c r="P2097" s="15">
        <f t="shared" si="206"/>
        <v>50.862500000000004</v>
      </c>
      <c r="Q2097" s="5">
        <f t="shared" si="203"/>
        <v>0</v>
      </c>
      <c r="R2097" s="21">
        <f t="shared" si="204"/>
        <v>18.262500000000003</v>
      </c>
      <c r="S2097"/>
    </row>
    <row r="2098" spans="1:19" x14ac:dyDescent="0.25">
      <c r="A2098" t="s">
        <v>3851</v>
      </c>
      <c r="B2098" s="3" t="s">
        <v>4234</v>
      </c>
      <c r="C2098" t="s">
        <v>3924</v>
      </c>
      <c r="D2098" t="str">
        <f t="shared" si="205"/>
        <v>70% Virgin wool (organic),  28% Silk,  2% Elastane</v>
      </c>
      <c r="E2098" t="str">
        <f t="shared" si="202"/>
        <v>acqua  (7400 )</v>
      </c>
      <c r="F2098" s="1">
        <v>7400</v>
      </c>
      <c r="G2098" s="1" t="s">
        <v>4502</v>
      </c>
      <c r="H2098" s="3" t="s">
        <v>1141</v>
      </c>
      <c r="I2098" s="2">
        <v>4046304287347</v>
      </c>
      <c r="J2098" s="21">
        <v>32.6</v>
      </c>
      <c r="L2098" s="63">
        <f t="shared" si="201"/>
        <v>78.25</v>
      </c>
      <c r="M2098" t="s">
        <v>1590</v>
      </c>
      <c r="N2098" t="s">
        <v>3852</v>
      </c>
      <c r="O2098" t="s">
        <v>3853</v>
      </c>
      <c r="P2098" s="15">
        <f t="shared" si="206"/>
        <v>50.862500000000004</v>
      </c>
      <c r="Q2098" s="5">
        <f t="shared" si="203"/>
        <v>0</v>
      </c>
      <c r="R2098" s="21">
        <f t="shared" si="204"/>
        <v>18.262500000000003</v>
      </c>
      <c r="S2098"/>
    </row>
    <row r="2099" spans="1:19" x14ac:dyDescent="0.25">
      <c r="A2099" t="s">
        <v>3851</v>
      </c>
      <c r="B2099" s="3" t="s">
        <v>4235</v>
      </c>
      <c r="C2099" t="s">
        <v>3926</v>
      </c>
      <c r="D2099" t="str">
        <f t="shared" si="205"/>
        <v>70% Virgin wool (organic),  28% Silk,  2% Elastane</v>
      </c>
      <c r="E2099" t="str">
        <f t="shared" si="202"/>
        <v>acqua  (7400 )</v>
      </c>
      <c r="F2099" s="1">
        <v>7400</v>
      </c>
      <c r="G2099" s="1" t="s">
        <v>4502</v>
      </c>
      <c r="H2099" s="3" t="s">
        <v>1144</v>
      </c>
      <c r="I2099" s="2">
        <v>4046304287378</v>
      </c>
      <c r="J2099" s="21">
        <v>36.5</v>
      </c>
      <c r="L2099" s="63">
        <f t="shared" si="201"/>
        <v>87.6</v>
      </c>
      <c r="M2099" t="s">
        <v>1590</v>
      </c>
      <c r="N2099" t="s">
        <v>3852</v>
      </c>
      <c r="O2099" t="s">
        <v>3853</v>
      </c>
      <c r="P2099" s="15">
        <f t="shared" si="206"/>
        <v>56.94</v>
      </c>
      <c r="Q2099" s="5">
        <f t="shared" si="203"/>
        <v>0</v>
      </c>
      <c r="R2099" s="21">
        <f t="shared" si="204"/>
        <v>20.439999999999998</v>
      </c>
      <c r="S2099"/>
    </row>
    <row r="2100" spans="1:19" x14ac:dyDescent="0.25">
      <c r="A2100" t="s">
        <v>3851</v>
      </c>
      <c r="B2100" s="3" t="s">
        <v>4236</v>
      </c>
      <c r="C2100" t="s">
        <v>3928</v>
      </c>
      <c r="D2100" t="str">
        <f t="shared" si="205"/>
        <v>70% Virgin wool (organic),  28% Silk,  2% Elastane</v>
      </c>
      <c r="E2100" t="str">
        <f t="shared" si="202"/>
        <v>acqua  (7400 )</v>
      </c>
      <c r="F2100" s="1">
        <v>7400</v>
      </c>
      <c r="G2100" s="1" t="s">
        <v>4502</v>
      </c>
      <c r="H2100" s="3" t="s">
        <v>3898</v>
      </c>
      <c r="I2100" s="2">
        <v>4046304287385</v>
      </c>
      <c r="J2100" s="21">
        <v>35.950000000000003</v>
      </c>
      <c r="L2100" s="63">
        <f t="shared" si="201"/>
        <v>86.3</v>
      </c>
      <c r="M2100" t="s">
        <v>1590</v>
      </c>
      <c r="N2100" t="s">
        <v>3852</v>
      </c>
      <c r="O2100" t="s">
        <v>3853</v>
      </c>
      <c r="P2100" s="15">
        <f t="shared" si="206"/>
        <v>56.094999999999999</v>
      </c>
      <c r="Q2100" s="5">
        <f t="shared" si="203"/>
        <v>0</v>
      </c>
      <c r="R2100" s="21">
        <f t="shared" si="204"/>
        <v>20.144999999999996</v>
      </c>
      <c r="S2100"/>
    </row>
    <row r="2101" spans="1:19" x14ac:dyDescent="0.25">
      <c r="A2101" t="s">
        <v>3851</v>
      </c>
      <c r="B2101" s="3" t="s">
        <v>4237</v>
      </c>
      <c r="C2101" t="s">
        <v>4238</v>
      </c>
      <c r="D2101" t="str">
        <f t="shared" si="205"/>
        <v>70% Virgin wool (organic),  28% Silk,  2% Elastane</v>
      </c>
      <c r="E2101" t="str">
        <f t="shared" si="202"/>
        <v>sky  (8100 )</v>
      </c>
      <c r="F2101" s="1">
        <v>8100</v>
      </c>
      <c r="G2101" s="1" t="s">
        <v>4503</v>
      </c>
      <c r="H2101" s="3" t="s">
        <v>1135</v>
      </c>
      <c r="I2101" s="2">
        <v>4046304209707</v>
      </c>
      <c r="J2101" s="21">
        <v>30.95</v>
      </c>
      <c r="L2101" s="63">
        <f t="shared" si="201"/>
        <v>74.3</v>
      </c>
      <c r="M2101" t="s">
        <v>1590</v>
      </c>
      <c r="N2101" t="s">
        <v>3852</v>
      </c>
      <c r="O2101" t="s">
        <v>3853</v>
      </c>
      <c r="P2101" s="15">
        <f t="shared" si="206"/>
        <v>48.295000000000002</v>
      </c>
      <c r="Q2101" s="5">
        <f t="shared" si="203"/>
        <v>0</v>
      </c>
      <c r="R2101" s="21">
        <f t="shared" si="204"/>
        <v>17.345000000000002</v>
      </c>
      <c r="S2101"/>
    </row>
    <row r="2102" spans="1:19" x14ac:dyDescent="0.25">
      <c r="A2102" t="s">
        <v>3851</v>
      </c>
      <c r="B2102" s="3" t="s">
        <v>4239</v>
      </c>
      <c r="C2102" t="s">
        <v>4240</v>
      </c>
      <c r="D2102" t="str">
        <f t="shared" si="205"/>
        <v>70% Virgin wool (organic),  28% Silk,  2% Elastane</v>
      </c>
      <c r="E2102" t="str">
        <f t="shared" si="202"/>
        <v>sky  (8100 )</v>
      </c>
      <c r="F2102" s="1">
        <v>8100</v>
      </c>
      <c r="G2102" s="1" t="s">
        <v>4503</v>
      </c>
      <c r="H2102" s="3" t="s">
        <v>1138</v>
      </c>
      <c r="I2102" s="2">
        <v>4046304209691</v>
      </c>
      <c r="J2102" s="21">
        <v>30.95</v>
      </c>
      <c r="L2102" s="63">
        <f t="shared" si="201"/>
        <v>74.3</v>
      </c>
      <c r="M2102" t="s">
        <v>1590</v>
      </c>
      <c r="N2102" t="s">
        <v>3852</v>
      </c>
      <c r="O2102" t="s">
        <v>3853</v>
      </c>
      <c r="P2102" s="15">
        <f t="shared" si="206"/>
        <v>48.295000000000002</v>
      </c>
      <c r="Q2102" s="5">
        <f t="shared" si="203"/>
        <v>0</v>
      </c>
      <c r="R2102" s="21">
        <f t="shared" si="204"/>
        <v>17.345000000000002</v>
      </c>
      <c r="S2102"/>
    </row>
    <row r="2103" spans="1:19" x14ac:dyDescent="0.25">
      <c r="A2103" t="s">
        <v>3851</v>
      </c>
      <c r="B2103" s="3" t="s">
        <v>4241</v>
      </c>
      <c r="C2103" t="s">
        <v>4242</v>
      </c>
      <c r="D2103" t="str">
        <f t="shared" si="205"/>
        <v>70% Virgin wool (organic),  28% Silk,  2% Elastane</v>
      </c>
      <c r="E2103" t="str">
        <f t="shared" si="202"/>
        <v>sky  (8100 )</v>
      </c>
      <c r="F2103" s="1">
        <v>8100</v>
      </c>
      <c r="G2103" s="1" t="s">
        <v>4503</v>
      </c>
      <c r="H2103" s="3" t="s">
        <v>1141</v>
      </c>
      <c r="I2103" s="2">
        <v>4046304209684</v>
      </c>
      <c r="J2103" s="21">
        <v>30.95</v>
      </c>
      <c r="L2103" s="63">
        <f t="shared" si="201"/>
        <v>74.3</v>
      </c>
      <c r="M2103" t="s">
        <v>1590</v>
      </c>
      <c r="N2103" t="s">
        <v>3852</v>
      </c>
      <c r="O2103" t="s">
        <v>3853</v>
      </c>
      <c r="P2103" s="15">
        <f t="shared" si="206"/>
        <v>48.295000000000002</v>
      </c>
      <c r="Q2103" s="5">
        <f t="shared" si="203"/>
        <v>0</v>
      </c>
      <c r="R2103" s="21">
        <f t="shared" si="204"/>
        <v>17.345000000000002</v>
      </c>
      <c r="S2103"/>
    </row>
    <row r="2104" spans="1:19" x14ac:dyDescent="0.25">
      <c r="A2104" t="s">
        <v>3851</v>
      </c>
      <c r="B2104" s="3" t="s">
        <v>4243</v>
      </c>
      <c r="C2104" t="s">
        <v>4244</v>
      </c>
      <c r="D2104" t="str">
        <f t="shared" si="205"/>
        <v>70% Virgin wool (organic),  28% Silk,  2% Elastane</v>
      </c>
      <c r="E2104" t="str">
        <f t="shared" si="202"/>
        <v>sky  (8100 )</v>
      </c>
      <c r="F2104" s="1">
        <v>8100</v>
      </c>
      <c r="G2104" s="1" t="s">
        <v>4503</v>
      </c>
      <c r="H2104" s="3" t="s">
        <v>1144</v>
      </c>
      <c r="I2104" s="2">
        <v>4046304209714</v>
      </c>
      <c r="J2104" s="21">
        <v>35.950000000000003</v>
      </c>
      <c r="L2104" s="63">
        <f t="shared" si="201"/>
        <v>86.3</v>
      </c>
      <c r="M2104" t="s">
        <v>1590</v>
      </c>
      <c r="N2104" t="s">
        <v>3852</v>
      </c>
      <c r="O2104" t="s">
        <v>3853</v>
      </c>
      <c r="P2104" s="15">
        <f t="shared" si="206"/>
        <v>56.094999999999999</v>
      </c>
      <c r="Q2104" s="5">
        <f t="shared" si="203"/>
        <v>0</v>
      </c>
      <c r="R2104" s="21">
        <f t="shared" si="204"/>
        <v>20.144999999999996</v>
      </c>
      <c r="S2104"/>
    </row>
    <row r="2105" spans="1:19" x14ac:dyDescent="0.25">
      <c r="A2105" t="s">
        <v>3851</v>
      </c>
      <c r="B2105" s="3" t="s">
        <v>4245</v>
      </c>
      <c r="C2105" t="s">
        <v>4246</v>
      </c>
      <c r="D2105" t="str">
        <f t="shared" si="205"/>
        <v>70% Virgin wool (organic),  28% Silk,  2% Elastane</v>
      </c>
      <c r="E2105" t="str">
        <f t="shared" si="202"/>
        <v>sky  (8100 )</v>
      </c>
      <c r="F2105" s="1">
        <v>8100</v>
      </c>
      <c r="G2105" s="1" t="s">
        <v>4503</v>
      </c>
      <c r="H2105" s="3" t="s">
        <v>3898</v>
      </c>
      <c r="I2105" s="2">
        <v>4046304209721</v>
      </c>
      <c r="J2105" s="21">
        <v>35.950000000000003</v>
      </c>
      <c r="L2105" s="63">
        <f t="shared" si="201"/>
        <v>86.3</v>
      </c>
      <c r="M2105" t="s">
        <v>1590</v>
      </c>
      <c r="N2105" t="s">
        <v>3852</v>
      </c>
      <c r="O2105" t="s">
        <v>3853</v>
      </c>
      <c r="P2105" s="15">
        <f t="shared" si="206"/>
        <v>56.094999999999999</v>
      </c>
      <c r="Q2105" s="5">
        <f t="shared" si="203"/>
        <v>0</v>
      </c>
      <c r="R2105" s="21">
        <f t="shared" si="204"/>
        <v>20.144999999999996</v>
      </c>
      <c r="S2105"/>
    </row>
    <row r="2106" spans="1:19" x14ac:dyDescent="0.25">
      <c r="A2106" t="s">
        <v>3851</v>
      </c>
      <c r="B2106" s="3" t="s">
        <v>4247</v>
      </c>
      <c r="C2106" t="s">
        <v>4248</v>
      </c>
      <c r="D2106" t="str">
        <f t="shared" si="205"/>
        <v>70% Virgin wool (organic),  28% Silk,  2% Elastane</v>
      </c>
      <c r="E2106" t="str">
        <f t="shared" si="202"/>
        <v>black  (9900 )</v>
      </c>
      <c r="F2106" s="1">
        <v>9900</v>
      </c>
      <c r="G2106" s="1" t="s">
        <v>33</v>
      </c>
      <c r="H2106" s="3" t="s">
        <v>1135</v>
      </c>
      <c r="I2106" s="2">
        <v>4046304209752</v>
      </c>
      <c r="J2106" s="21">
        <v>36.5</v>
      </c>
      <c r="L2106" s="63">
        <f t="shared" si="201"/>
        <v>87.6</v>
      </c>
      <c r="M2106" t="s">
        <v>1590</v>
      </c>
      <c r="N2106" t="s">
        <v>3852</v>
      </c>
      <c r="O2106" t="s">
        <v>3853</v>
      </c>
      <c r="P2106" s="15">
        <f t="shared" si="206"/>
        <v>56.94</v>
      </c>
      <c r="Q2106" s="5">
        <f t="shared" si="203"/>
        <v>0</v>
      </c>
      <c r="R2106" s="21">
        <f t="shared" si="204"/>
        <v>20.439999999999998</v>
      </c>
      <c r="S2106"/>
    </row>
    <row r="2107" spans="1:19" x14ac:dyDescent="0.25">
      <c r="A2107" t="s">
        <v>3851</v>
      </c>
      <c r="B2107" s="3" t="s">
        <v>4249</v>
      </c>
      <c r="C2107" t="s">
        <v>4250</v>
      </c>
      <c r="D2107" t="str">
        <f t="shared" si="205"/>
        <v>70% Virgin wool (organic),  28% Silk,  2% Elastane</v>
      </c>
      <c r="E2107" t="str">
        <f t="shared" si="202"/>
        <v>black  (9900 )</v>
      </c>
      <c r="F2107" s="1">
        <v>9900</v>
      </c>
      <c r="G2107" s="1" t="s">
        <v>33</v>
      </c>
      <c r="H2107" s="3" t="s">
        <v>1138</v>
      </c>
      <c r="I2107" s="2">
        <v>4046304209745</v>
      </c>
      <c r="J2107" s="21">
        <v>32.6</v>
      </c>
      <c r="L2107" s="63">
        <f t="shared" si="201"/>
        <v>78.25</v>
      </c>
      <c r="M2107" t="s">
        <v>1590</v>
      </c>
      <c r="N2107" t="s">
        <v>3852</v>
      </c>
      <c r="O2107" t="s">
        <v>3853</v>
      </c>
      <c r="P2107" s="15">
        <f t="shared" si="206"/>
        <v>50.862500000000004</v>
      </c>
      <c r="Q2107" s="5">
        <f t="shared" si="203"/>
        <v>0</v>
      </c>
      <c r="R2107" s="21">
        <f t="shared" si="204"/>
        <v>18.262500000000003</v>
      </c>
      <c r="S2107"/>
    </row>
    <row r="2108" spans="1:19" x14ac:dyDescent="0.25">
      <c r="A2108" t="s">
        <v>3851</v>
      </c>
      <c r="B2108" s="3" t="s">
        <v>4251</v>
      </c>
      <c r="C2108" t="s">
        <v>4252</v>
      </c>
      <c r="D2108" t="str">
        <f t="shared" si="205"/>
        <v>70% Virgin wool (organic),  28% Silk,  2% Elastane</v>
      </c>
      <c r="E2108" t="str">
        <f t="shared" si="202"/>
        <v>black  (9900 )</v>
      </c>
      <c r="F2108" s="1">
        <v>9900</v>
      </c>
      <c r="G2108" s="1" t="s">
        <v>33</v>
      </c>
      <c r="H2108" s="3" t="s">
        <v>1141</v>
      </c>
      <c r="I2108" s="2">
        <v>4046304209738</v>
      </c>
      <c r="J2108" s="21">
        <v>32.6</v>
      </c>
      <c r="L2108" s="63">
        <f t="shared" si="201"/>
        <v>78.25</v>
      </c>
      <c r="M2108" t="s">
        <v>1590</v>
      </c>
      <c r="N2108" t="s">
        <v>3852</v>
      </c>
      <c r="O2108" t="s">
        <v>3853</v>
      </c>
      <c r="P2108" s="15">
        <f t="shared" si="206"/>
        <v>50.862500000000004</v>
      </c>
      <c r="Q2108" s="5">
        <f t="shared" si="203"/>
        <v>0</v>
      </c>
      <c r="R2108" s="21">
        <f t="shared" si="204"/>
        <v>18.262500000000003</v>
      </c>
      <c r="S2108"/>
    </row>
    <row r="2109" spans="1:19" x14ac:dyDescent="0.25">
      <c r="A2109" t="s">
        <v>3851</v>
      </c>
      <c r="B2109" s="3" t="s">
        <v>4253</v>
      </c>
      <c r="C2109" t="s">
        <v>4254</v>
      </c>
      <c r="D2109" t="str">
        <f t="shared" si="205"/>
        <v>70% Virgin wool (organic),  28% Silk,  2% Elastane</v>
      </c>
      <c r="E2109" t="str">
        <f t="shared" si="202"/>
        <v>black  (9900 )</v>
      </c>
      <c r="F2109" s="1">
        <v>9900</v>
      </c>
      <c r="G2109" s="1" t="s">
        <v>33</v>
      </c>
      <c r="H2109" s="3" t="s">
        <v>1144</v>
      </c>
      <c r="I2109" s="2">
        <v>4046304209769</v>
      </c>
      <c r="J2109" s="21">
        <v>36.5</v>
      </c>
      <c r="L2109" s="63">
        <f t="shared" si="201"/>
        <v>87.6</v>
      </c>
      <c r="M2109" t="s">
        <v>1590</v>
      </c>
      <c r="N2109" t="s">
        <v>3852</v>
      </c>
      <c r="O2109" t="s">
        <v>3853</v>
      </c>
      <c r="P2109" s="15">
        <f t="shared" si="206"/>
        <v>56.94</v>
      </c>
      <c r="Q2109" s="5">
        <f t="shared" si="203"/>
        <v>0</v>
      </c>
      <c r="R2109" s="21">
        <f t="shared" si="204"/>
        <v>20.439999999999998</v>
      </c>
      <c r="S2109"/>
    </row>
    <row r="2110" spans="1:19" x14ac:dyDescent="0.25">
      <c r="A2110" t="s">
        <v>3851</v>
      </c>
      <c r="B2110" s="3" t="s">
        <v>4255</v>
      </c>
      <c r="C2110" t="s">
        <v>4256</v>
      </c>
      <c r="D2110" t="str">
        <f t="shared" si="205"/>
        <v>70% Virgin wool (organic),  28% Silk,  2% Elastane</v>
      </c>
      <c r="E2110" t="str">
        <f t="shared" si="202"/>
        <v>black  (9900 )</v>
      </c>
      <c r="F2110" s="1">
        <v>9900</v>
      </c>
      <c r="G2110" s="1" t="s">
        <v>33</v>
      </c>
      <c r="H2110" s="3" t="s">
        <v>3898</v>
      </c>
      <c r="I2110" s="2">
        <v>4046304209776</v>
      </c>
      <c r="J2110" s="21">
        <v>35.950000000000003</v>
      </c>
      <c r="L2110" s="63">
        <f t="shared" si="201"/>
        <v>86.3</v>
      </c>
      <c r="M2110" t="s">
        <v>1590</v>
      </c>
      <c r="N2110" t="s">
        <v>3852</v>
      </c>
      <c r="O2110" t="s">
        <v>3853</v>
      </c>
      <c r="P2110" s="15">
        <f t="shared" si="206"/>
        <v>56.094999999999999</v>
      </c>
      <c r="Q2110" s="5">
        <f t="shared" si="203"/>
        <v>0</v>
      </c>
      <c r="R2110" s="21">
        <f t="shared" si="204"/>
        <v>20.144999999999996</v>
      </c>
      <c r="S2110"/>
    </row>
    <row r="2111" spans="1:19" x14ac:dyDescent="0.25">
      <c r="A2111" t="s">
        <v>3851</v>
      </c>
      <c r="B2111" s="3" t="s">
        <v>4257</v>
      </c>
      <c r="C2111" t="s">
        <v>4258</v>
      </c>
      <c r="D2111" t="str">
        <f t="shared" si="205"/>
        <v>70% Virgin wool (organic),  28% Silk,  2% Elastane</v>
      </c>
      <c r="E2111" t="str">
        <f t="shared" si="202"/>
        <v>tango red  (2400 )</v>
      </c>
      <c r="F2111" s="1">
        <v>2400</v>
      </c>
      <c r="G2111" s="1" t="s">
        <v>4500</v>
      </c>
      <c r="H2111" s="3" t="s">
        <v>1135</v>
      </c>
      <c r="I2111" s="2">
        <v>4046304246603</v>
      </c>
      <c r="J2111" s="21">
        <v>18.5</v>
      </c>
      <c r="L2111" s="63">
        <f t="shared" si="201"/>
        <v>44.4</v>
      </c>
      <c r="M2111" t="s">
        <v>1590</v>
      </c>
      <c r="N2111" t="s">
        <v>3852</v>
      </c>
      <c r="O2111" t="s">
        <v>3853</v>
      </c>
      <c r="P2111" s="15">
        <f t="shared" si="206"/>
        <v>28.86</v>
      </c>
      <c r="Q2111" s="5">
        <f t="shared" si="203"/>
        <v>0</v>
      </c>
      <c r="R2111" s="21">
        <f t="shared" si="204"/>
        <v>10.36</v>
      </c>
      <c r="S2111"/>
    </row>
    <row r="2112" spans="1:19" x14ac:dyDescent="0.25">
      <c r="A2112" t="s">
        <v>3851</v>
      </c>
      <c r="B2112" s="3" t="s">
        <v>4259</v>
      </c>
      <c r="C2112" t="s">
        <v>4260</v>
      </c>
      <c r="D2112" t="str">
        <f t="shared" si="205"/>
        <v>70% Virgin wool (organic),  28% Silk,  2% Elastane</v>
      </c>
      <c r="E2112" t="str">
        <f t="shared" si="202"/>
        <v>tango red  (2400 )</v>
      </c>
      <c r="F2112" s="1">
        <v>2400</v>
      </c>
      <c r="G2112" s="1" t="s">
        <v>4500</v>
      </c>
      <c r="H2112" s="3" t="s">
        <v>1138</v>
      </c>
      <c r="I2112" s="2">
        <v>4046304246597</v>
      </c>
      <c r="J2112" s="21">
        <v>16.899999999999999</v>
      </c>
      <c r="L2112" s="63">
        <f t="shared" si="201"/>
        <v>40.550000000000004</v>
      </c>
      <c r="M2112" t="s">
        <v>1590</v>
      </c>
      <c r="N2112" t="s">
        <v>3852</v>
      </c>
      <c r="O2112" t="s">
        <v>3853</v>
      </c>
      <c r="P2112" s="15">
        <f t="shared" si="206"/>
        <v>26.357500000000005</v>
      </c>
      <c r="Q2112" s="5">
        <f t="shared" si="203"/>
        <v>0</v>
      </c>
      <c r="R2112" s="21">
        <f t="shared" si="204"/>
        <v>9.4575000000000067</v>
      </c>
      <c r="S2112"/>
    </row>
    <row r="2113" spans="1:19" x14ac:dyDescent="0.25">
      <c r="A2113" t="s">
        <v>3851</v>
      </c>
      <c r="B2113" s="3" t="s">
        <v>4261</v>
      </c>
      <c r="C2113" t="s">
        <v>4262</v>
      </c>
      <c r="D2113" t="str">
        <f t="shared" si="205"/>
        <v>70% Virgin wool (organic),  28% Silk,  2% Elastane</v>
      </c>
      <c r="E2113" t="str">
        <f t="shared" si="202"/>
        <v>tango red  (2400 )</v>
      </c>
      <c r="F2113" s="1">
        <v>2400</v>
      </c>
      <c r="G2113" s="1" t="s">
        <v>4500</v>
      </c>
      <c r="H2113" s="3" t="s">
        <v>1141</v>
      </c>
      <c r="I2113" s="2">
        <v>4046304246580</v>
      </c>
      <c r="J2113" s="21">
        <v>16.899999999999999</v>
      </c>
      <c r="L2113" s="63">
        <f t="shared" si="201"/>
        <v>40.550000000000004</v>
      </c>
      <c r="M2113" t="s">
        <v>1590</v>
      </c>
      <c r="N2113" t="s">
        <v>3852</v>
      </c>
      <c r="O2113" t="s">
        <v>3853</v>
      </c>
      <c r="P2113" s="15">
        <f t="shared" si="206"/>
        <v>26.357500000000005</v>
      </c>
      <c r="Q2113" s="5">
        <f t="shared" si="203"/>
        <v>0</v>
      </c>
      <c r="R2113" s="21">
        <f t="shared" si="204"/>
        <v>9.4575000000000067</v>
      </c>
      <c r="S2113"/>
    </row>
    <row r="2114" spans="1:19" x14ac:dyDescent="0.25">
      <c r="A2114" t="s">
        <v>3851</v>
      </c>
      <c r="B2114" s="3" t="s">
        <v>4263</v>
      </c>
      <c r="C2114" t="s">
        <v>4264</v>
      </c>
      <c r="D2114" t="str">
        <f t="shared" si="205"/>
        <v>70% Virgin wool (organic),  28% Silk,  2% Elastane</v>
      </c>
      <c r="E2114" t="str">
        <f t="shared" si="202"/>
        <v>tango red  (2400 )</v>
      </c>
      <c r="F2114" s="1">
        <v>2400</v>
      </c>
      <c r="G2114" s="1" t="s">
        <v>4500</v>
      </c>
      <c r="H2114" s="3" t="s">
        <v>1144</v>
      </c>
      <c r="I2114" s="2">
        <v>4046304246610</v>
      </c>
      <c r="J2114" s="21">
        <v>18.5</v>
      </c>
      <c r="L2114" s="63">
        <f t="shared" si="201"/>
        <v>44.4</v>
      </c>
      <c r="M2114" t="s">
        <v>1590</v>
      </c>
      <c r="N2114" t="s">
        <v>3852</v>
      </c>
      <c r="O2114" t="s">
        <v>3853</v>
      </c>
      <c r="P2114" s="15">
        <f t="shared" si="206"/>
        <v>28.86</v>
      </c>
      <c r="Q2114" s="5">
        <f t="shared" si="203"/>
        <v>0</v>
      </c>
      <c r="R2114" s="21">
        <f t="shared" si="204"/>
        <v>10.36</v>
      </c>
      <c r="S2114"/>
    </row>
    <row r="2115" spans="1:19" x14ac:dyDescent="0.25">
      <c r="A2115" t="s">
        <v>3851</v>
      </c>
      <c r="B2115" s="3" t="s">
        <v>4265</v>
      </c>
      <c r="C2115" t="s">
        <v>4266</v>
      </c>
      <c r="D2115" t="str">
        <f t="shared" si="205"/>
        <v>70% Virgin wool (organic),  28% Silk,  2% Elastane</v>
      </c>
      <c r="E2115" t="str">
        <f t="shared" si="202"/>
        <v>smaragd  (7200 )</v>
      </c>
      <c r="F2115" s="1">
        <v>7200</v>
      </c>
      <c r="G2115" s="1" t="s">
        <v>4501</v>
      </c>
      <c r="H2115" s="3" t="s">
        <v>1135</v>
      </c>
      <c r="I2115" s="2">
        <v>4046304273661</v>
      </c>
      <c r="J2115" s="21">
        <v>19.899999999999999</v>
      </c>
      <c r="L2115" s="63">
        <f t="shared" si="201"/>
        <v>47.75</v>
      </c>
      <c r="M2115" t="s">
        <v>1590</v>
      </c>
      <c r="N2115" t="s">
        <v>3852</v>
      </c>
      <c r="O2115" t="s">
        <v>3853</v>
      </c>
      <c r="P2115" s="15">
        <f t="shared" si="206"/>
        <v>31.037500000000001</v>
      </c>
      <c r="Q2115" s="5">
        <f t="shared" si="203"/>
        <v>0</v>
      </c>
      <c r="R2115" s="21">
        <f t="shared" si="204"/>
        <v>11.137500000000003</v>
      </c>
      <c r="S2115"/>
    </row>
    <row r="2116" spans="1:19" x14ac:dyDescent="0.25">
      <c r="A2116" t="s">
        <v>3851</v>
      </c>
      <c r="B2116" s="3" t="s">
        <v>4267</v>
      </c>
      <c r="C2116" t="s">
        <v>4268</v>
      </c>
      <c r="D2116" t="str">
        <f t="shared" si="205"/>
        <v>70% Virgin wool (organic),  28% Silk,  2% Elastane</v>
      </c>
      <c r="E2116" t="str">
        <f t="shared" si="202"/>
        <v>smaragd  (7200 )</v>
      </c>
      <c r="F2116" s="1">
        <v>7200</v>
      </c>
      <c r="G2116" s="1" t="s">
        <v>4501</v>
      </c>
      <c r="H2116" s="3" t="s">
        <v>1138</v>
      </c>
      <c r="I2116" s="2">
        <v>4046304273654</v>
      </c>
      <c r="J2116" s="21">
        <v>18.2</v>
      </c>
      <c r="L2116" s="63">
        <f t="shared" si="201"/>
        <v>43.7</v>
      </c>
      <c r="M2116" t="s">
        <v>1590</v>
      </c>
      <c r="N2116" t="s">
        <v>3852</v>
      </c>
      <c r="O2116" t="s">
        <v>3853</v>
      </c>
      <c r="P2116" s="15">
        <f t="shared" si="206"/>
        <v>28.405000000000001</v>
      </c>
      <c r="Q2116" s="5">
        <f t="shared" si="203"/>
        <v>0</v>
      </c>
      <c r="R2116" s="21">
        <f t="shared" si="204"/>
        <v>10.205000000000002</v>
      </c>
      <c r="S2116"/>
    </row>
    <row r="2117" spans="1:19" x14ac:dyDescent="0.25">
      <c r="A2117" t="s">
        <v>3851</v>
      </c>
      <c r="B2117" s="3" t="s">
        <v>4269</v>
      </c>
      <c r="C2117" t="s">
        <v>4270</v>
      </c>
      <c r="D2117" t="str">
        <f t="shared" si="205"/>
        <v>70% Virgin wool (organic),  28% Silk,  2% Elastane</v>
      </c>
      <c r="E2117" t="str">
        <f t="shared" si="202"/>
        <v>smaragd  (7200 )</v>
      </c>
      <c r="F2117" s="1">
        <v>7200</v>
      </c>
      <c r="G2117" s="1" t="s">
        <v>4501</v>
      </c>
      <c r="H2117" s="3" t="s">
        <v>1141</v>
      </c>
      <c r="I2117" s="2">
        <v>4046304273647</v>
      </c>
      <c r="J2117" s="21">
        <v>18.2</v>
      </c>
      <c r="L2117" s="63">
        <f t="shared" ref="L2117:L2180" si="207">ROUND((J2117*2.4)/50,3)*50</f>
        <v>43.7</v>
      </c>
      <c r="M2117" t="s">
        <v>1590</v>
      </c>
      <c r="N2117" t="s">
        <v>3852</v>
      </c>
      <c r="O2117" t="s">
        <v>3853</v>
      </c>
      <c r="P2117" s="15">
        <f t="shared" si="206"/>
        <v>28.405000000000001</v>
      </c>
      <c r="Q2117" s="5">
        <f t="shared" si="203"/>
        <v>0</v>
      </c>
      <c r="R2117" s="21">
        <f t="shared" si="204"/>
        <v>10.205000000000002</v>
      </c>
      <c r="S2117"/>
    </row>
    <row r="2118" spans="1:19" x14ac:dyDescent="0.25">
      <c r="A2118" t="s">
        <v>3851</v>
      </c>
      <c r="B2118" s="3" t="s">
        <v>4271</v>
      </c>
      <c r="C2118" t="s">
        <v>4272</v>
      </c>
      <c r="D2118" t="str">
        <f t="shared" si="205"/>
        <v>70% Virgin wool (organic),  28% Silk,  2% Elastane</v>
      </c>
      <c r="E2118" t="str">
        <f t="shared" ref="E2118:E2181" si="208">G2118&amp;" "&amp;" (" &amp;F2118&amp;" )"</f>
        <v>smaragd  (7200 )</v>
      </c>
      <c r="F2118" s="1">
        <v>7200</v>
      </c>
      <c r="G2118" s="1" t="s">
        <v>4501</v>
      </c>
      <c r="H2118" s="3" t="s">
        <v>1144</v>
      </c>
      <c r="I2118" s="2">
        <v>4046304273678</v>
      </c>
      <c r="J2118" s="21">
        <v>19.899999999999999</v>
      </c>
      <c r="L2118" s="63">
        <f t="shared" si="207"/>
        <v>47.75</v>
      </c>
      <c r="M2118" t="s">
        <v>1590</v>
      </c>
      <c r="N2118" t="s">
        <v>3852</v>
      </c>
      <c r="O2118" t="s">
        <v>3853</v>
      </c>
      <c r="P2118" s="15">
        <f t="shared" si="206"/>
        <v>31.037500000000001</v>
      </c>
      <c r="Q2118" s="5">
        <f t="shared" ref="Q2118:Q2181" si="209">K2118*P2118</f>
        <v>0</v>
      </c>
      <c r="R2118" s="21">
        <f t="shared" ref="R2118:R2181" si="210">P2118-J2118</f>
        <v>11.137500000000003</v>
      </c>
      <c r="S2118"/>
    </row>
    <row r="2119" spans="1:19" x14ac:dyDescent="0.25">
      <c r="A2119" t="s">
        <v>3851</v>
      </c>
      <c r="B2119" s="3" t="s">
        <v>4273</v>
      </c>
      <c r="C2119" t="s">
        <v>4274</v>
      </c>
      <c r="D2119" t="str">
        <f t="shared" si="205"/>
        <v>70% Virgin wool (organic),  28% Silk,  2% Elastane</v>
      </c>
      <c r="E2119" t="str">
        <f t="shared" si="208"/>
        <v>acqua  (7400 )</v>
      </c>
      <c r="F2119" s="1">
        <v>7400</v>
      </c>
      <c r="G2119" s="1" t="s">
        <v>4502</v>
      </c>
      <c r="H2119" s="3" t="s">
        <v>1135</v>
      </c>
      <c r="I2119" s="2">
        <v>4046304287415</v>
      </c>
      <c r="J2119" s="21">
        <v>19.899999999999999</v>
      </c>
      <c r="L2119" s="63">
        <f t="shared" si="207"/>
        <v>47.75</v>
      </c>
      <c r="M2119" t="s">
        <v>1590</v>
      </c>
      <c r="N2119" t="s">
        <v>3852</v>
      </c>
      <c r="O2119" t="s">
        <v>3853</v>
      </c>
      <c r="P2119" s="15">
        <f t="shared" si="206"/>
        <v>31.037500000000001</v>
      </c>
      <c r="Q2119" s="5">
        <f t="shared" si="209"/>
        <v>0</v>
      </c>
      <c r="R2119" s="21">
        <f t="shared" si="210"/>
        <v>11.137500000000003</v>
      </c>
      <c r="S2119"/>
    </row>
    <row r="2120" spans="1:19" x14ac:dyDescent="0.25">
      <c r="A2120" t="s">
        <v>3851</v>
      </c>
      <c r="B2120" s="3" t="s">
        <v>4275</v>
      </c>
      <c r="C2120" t="s">
        <v>4276</v>
      </c>
      <c r="D2120" t="str">
        <f t="shared" si="205"/>
        <v>70% Virgin wool (organic),  28% Silk,  2% Elastane</v>
      </c>
      <c r="E2120" t="str">
        <f t="shared" si="208"/>
        <v>acqua  (7400 )</v>
      </c>
      <c r="F2120" s="1">
        <v>7400</v>
      </c>
      <c r="G2120" s="1" t="s">
        <v>4502</v>
      </c>
      <c r="H2120" s="3" t="s">
        <v>1138</v>
      </c>
      <c r="I2120" s="2">
        <v>4046304287408</v>
      </c>
      <c r="J2120" s="21">
        <v>18.2</v>
      </c>
      <c r="L2120" s="63">
        <f t="shared" si="207"/>
        <v>43.7</v>
      </c>
      <c r="M2120" t="s">
        <v>1590</v>
      </c>
      <c r="N2120" t="s">
        <v>3852</v>
      </c>
      <c r="O2120" t="s">
        <v>3853</v>
      </c>
      <c r="P2120" s="15">
        <f t="shared" si="206"/>
        <v>28.405000000000001</v>
      </c>
      <c r="Q2120" s="5">
        <f t="shared" si="209"/>
        <v>0</v>
      </c>
      <c r="R2120" s="21">
        <f t="shared" si="210"/>
        <v>10.205000000000002</v>
      </c>
      <c r="S2120"/>
    </row>
    <row r="2121" spans="1:19" x14ac:dyDescent="0.25">
      <c r="A2121" t="s">
        <v>3851</v>
      </c>
      <c r="B2121" s="3" t="s">
        <v>4277</v>
      </c>
      <c r="C2121" t="s">
        <v>4278</v>
      </c>
      <c r="D2121" t="str">
        <f t="shared" si="205"/>
        <v>70% Virgin wool (organic),  28% Silk,  2% Elastane</v>
      </c>
      <c r="E2121" t="str">
        <f t="shared" si="208"/>
        <v>acqua  (7400 )</v>
      </c>
      <c r="F2121" s="1">
        <v>7400</v>
      </c>
      <c r="G2121" s="1" t="s">
        <v>4502</v>
      </c>
      <c r="H2121" s="3" t="s">
        <v>1141</v>
      </c>
      <c r="I2121" s="2">
        <v>4046304287392</v>
      </c>
      <c r="J2121" s="21">
        <v>18.2</v>
      </c>
      <c r="L2121" s="63">
        <f t="shared" si="207"/>
        <v>43.7</v>
      </c>
      <c r="M2121" t="s">
        <v>1590</v>
      </c>
      <c r="N2121" t="s">
        <v>3852</v>
      </c>
      <c r="O2121" t="s">
        <v>3853</v>
      </c>
      <c r="P2121" s="15">
        <f t="shared" si="206"/>
        <v>28.405000000000001</v>
      </c>
      <c r="Q2121" s="5">
        <f t="shared" si="209"/>
        <v>0</v>
      </c>
      <c r="R2121" s="21">
        <f t="shared" si="210"/>
        <v>10.205000000000002</v>
      </c>
      <c r="S2121"/>
    </row>
    <row r="2122" spans="1:19" x14ac:dyDescent="0.25">
      <c r="A2122" t="s">
        <v>3851</v>
      </c>
      <c r="B2122" s="3" t="s">
        <v>4279</v>
      </c>
      <c r="C2122" t="s">
        <v>4280</v>
      </c>
      <c r="D2122" t="str">
        <f t="shared" si="205"/>
        <v>70% Virgin wool (organic),  28% Silk,  2% Elastane</v>
      </c>
      <c r="E2122" t="str">
        <f t="shared" si="208"/>
        <v>acqua  (7400 )</v>
      </c>
      <c r="F2122" s="1">
        <v>7400</v>
      </c>
      <c r="G2122" s="1" t="s">
        <v>4502</v>
      </c>
      <c r="H2122" s="3" t="s">
        <v>1144</v>
      </c>
      <c r="I2122" s="2">
        <v>4046304287422</v>
      </c>
      <c r="J2122" s="21">
        <v>19.899999999999999</v>
      </c>
      <c r="L2122" s="63">
        <f t="shared" si="207"/>
        <v>47.75</v>
      </c>
      <c r="M2122" t="s">
        <v>1590</v>
      </c>
      <c r="N2122" t="s">
        <v>3852</v>
      </c>
      <c r="O2122" t="s">
        <v>3853</v>
      </c>
      <c r="P2122" s="15">
        <f t="shared" si="206"/>
        <v>31.037500000000001</v>
      </c>
      <c r="Q2122" s="5">
        <f t="shared" si="209"/>
        <v>0</v>
      </c>
      <c r="R2122" s="21">
        <f t="shared" si="210"/>
        <v>11.137500000000003</v>
      </c>
      <c r="S2122"/>
    </row>
    <row r="2123" spans="1:19" x14ac:dyDescent="0.25">
      <c r="A2123" t="s">
        <v>3851</v>
      </c>
      <c r="B2123" s="3" t="s">
        <v>4281</v>
      </c>
      <c r="C2123" t="s">
        <v>4282</v>
      </c>
      <c r="D2123" t="str">
        <f t="shared" si="205"/>
        <v>70% Virgin wool (organic),  28% Silk,  2% Elastane</v>
      </c>
      <c r="E2123" t="str">
        <f t="shared" si="208"/>
        <v>black  (9900 )</v>
      </c>
      <c r="F2123" s="1">
        <v>9900</v>
      </c>
      <c r="G2123" s="1" t="s">
        <v>33</v>
      </c>
      <c r="H2123" s="3" t="s">
        <v>1135</v>
      </c>
      <c r="I2123" s="2">
        <v>4046304252192</v>
      </c>
      <c r="J2123" s="21">
        <v>19.899999999999999</v>
      </c>
      <c r="L2123" s="63">
        <f t="shared" si="207"/>
        <v>47.75</v>
      </c>
      <c r="M2123" t="s">
        <v>1590</v>
      </c>
      <c r="N2123" t="s">
        <v>3852</v>
      </c>
      <c r="O2123" t="s">
        <v>3853</v>
      </c>
      <c r="P2123" s="15">
        <f t="shared" si="206"/>
        <v>31.037500000000001</v>
      </c>
      <c r="Q2123" s="5">
        <f t="shared" si="209"/>
        <v>0</v>
      </c>
      <c r="R2123" s="21">
        <f t="shared" si="210"/>
        <v>11.137500000000003</v>
      </c>
      <c r="S2123"/>
    </row>
    <row r="2124" spans="1:19" x14ac:dyDescent="0.25">
      <c r="A2124" t="s">
        <v>3851</v>
      </c>
      <c r="B2124" s="3" t="s">
        <v>4283</v>
      </c>
      <c r="C2124" t="s">
        <v>4284</v>
      </c>
      <c r="D2124" t="str">
        <f t="shared" si="205"/>
        <v>70% Virgin wool (organic),  28% Silk,  2% Elastane</v>
      </c>
      <c r="E2124" t="str">
        <f t="shared" si="208"/>
        <v>black  (9900 )</v>
      </c>
      <c r="F2124" s="1">
        <v>9900</v>
      </c>
      <c r="G2124" s="1" t="s">
        <v>33</v>
      </c>
      <c r="H2124" s="3" t="s">
        <v>1138</v>
      </c>
      <c r="I2124" s="2">
        <v>4046304252185</v>
      </c>
      <c r="J2124" s="21">
        <v>18.2</v>
      </c>
      <c r="L2124" s="63">
        <f t="shared" si="207"/>
        <v>43.7</v>
      </c>
      <c r="M2124" t="s">
        <v>1590</v>
      </c>
      <c r="N2124" t="s">
        <v>3852</v>
      </c>
      <c r="O2124" t="s">
        <v>3853</v>
      </c>
      <c r="P2124" s="15">
        <f t="shared" si="206"/>
        <v>28.405000000000001</v>
      </c>
      <c r="Q2124" s="5">
        <f t="shared" si="209"/>
        <v>0</v>
      </c>
      <c r="R2124" s="21">
        <f t="shared" si="210"/>
        <v>10.205000000000002</v>
      </c>
      <c r="S2124"/>
    </row>
    <row r="2125" spans="1:19" x14ac:dyDescent="0.25">
      <c r="A2125" t="s">
        <v>3851</v>
      </c>
      <c r="B2125" s="3" t="s">
        <v>4285</v>
      </c>
      <c r="C2125" t="s">
        <v>4286</v>
      </c>
      <c r="D2125" t="str">
        <f t="shared" si="205"/>
        <v>70% Virgin wool (organic),  28% Silk,  2% Elastane</v>
      </c>
      <c r="E2125" t="str">
        <f t="shared" si="208"/>
        <v>black  (9900 )</v>
      </c>
      <c r="F2125" s="1">
        <v>9900</v>
      </c>
      <c r="G2125" s="1" t="s">
        <v>33</v>
      </c>
      <c r="H2125" s="3" t="s">
        <v>1141</v>
      </c>
      <c r="I2125" s="2">
        <v>4046304252178</v>
      </c>
      <c r="J2125" s="21">
        <v>18.2</v>
      </c>
      <c r="L2125" s="63">
        <f t="shared" si="207"/>
        <v>43.7</v>
      </c>
      <c r="M2125" t="s">
        <v>1590</v>
      </c>
      <c r="N2125" t="s">
        <v>3852</v>
      </c>
      <c r="O2125" t="s">
        <v>3853</v>
      </c>
      <c r="P2125" s="15">
        <f t="shared" si="206"/>
        <v>28.405000000000001</v>
      </c>
      <c r="Q2125" s="5">
        <f t="shared" si="209"/>
        <v>0</v>
      </c>
      <c r="R2125" s="21">
        <f t="shared" si="210"/>
        <v>10.205000000000002</v>
      </c>
      <c r="S2125"/>
    </row>
    <row r="2126" spans="1:19" x14ac:dyDescent="0.25">
      <c r="A2126" t="s">
        <v>3851</v>
      </c>
      <c r="B2126" s="3" t="s">
        <v>4287</v>
      </c>
      <c r="C2126" t="s">
        <v>4288</v>
      </c>
      <c r="D2126" t="str">
        <f t="shared" si="205"/>
        <v>70% Virgin wool (organic),  28% Silk,  2% Elastane</v>
      </c>
      <c r="E2126" t="str">
        <f t="shared" si="208"/>
        <v>black  (9900 )</v>
      </c>
      <c r="F2126" s="1">
        <v>9900</v>
      </c>
      <c r="G2126" s="1" t="s">
        <v>33</v>
      </c>
      <c r="H2126" s="3" t="s">
        <v>1144</v>
      </c>
      <c r="I2126" s="2">
        <v>4046304252208</v>
      </c>
      <c r="J2126" s="21">
        <v>19.899999999999999</v>
      </c>
      <c r="L2126" s="63">
        <f t="shared" si="207"/>
        <v>47.75</v>
      </c>
      <c r="M2126" t="s">
        <v>1590</v>
      </c>
      <c r="N2126" t="s">
        <v>3852</v>
      </c>
      <c r="O2126" t="s">
        <v>3853</v>
      </c>
      <c r="P2126" s="15">
        <f t="shared" si="206"/>
        <v>31.037500000000001</v>
      </c>
      <c r="Q2126" s="5">
        <f t="shared" si="209"/>
        <v>0</v>
      </c>
      <c r="R2126" s="21">
        <f t="shared" si="210"/>
        <v>11.137500000000003</v>
      </c>
      <c r="S2126"/>
    </row>
    <row r="2127" spans="1:19" x14ac:dyDescent="0.25">
      <c r="A2127" t="s">
        <v>3851</v>
      </c>
      <c r="B2127" s="3" t="s">
        <v>4289</v>
      </c>
      <c r="C2127" t="s">
        <v>4290</v>
      </c>
      <c r="D2127" t="str">
        <f t="shared" si="205"/>
        <v>70% Virgin wool (organic),  28% Silk,  2% Elastane</v>
      </c>
      <c r="E2127" t="str">
        <f t="shared" si="208"/>
        <v>tango red  (2400 )</v>
      </c>
      <c r="F2127" s="1">
        <v>2400</v>
      </c>
      <c r="G2127" s="1" t="s">
        <v>4500</v>
      </c>
      <c r="H2127" s="3" t="s">
        <v>1135</v>
      </c>
      <c r="I2127" s="2">
        <v>4046304246566</v>
      </c>
      <c r="J2127" s="21">
        <v>30.5</v>
      </c>
      <c r="L2127" s="63">
        <f t="shared" si="207"/>
        <v>73.2</v>
      </c>
      <c r="M2127" t="s">
        <v>1590</v>
      </c>
      <c r="N2127" t="s">
        <v>3852</v>
      </c>
      <c r="O2127" t="s">
        <v>3853</v>
      </c>
      <c r="P2127" s="15">
        <f t="shared" si="206"/>
        <v>47.580000000000005</v>
      </c>
      <c r="Q2127" s="5">
        <f t="shared" si="209"/>
        <v>0</v>
      </c>
      <c r="R2127" s="21">
        <f t="shared" si="210"/>
        <v>17.080000000000005</v>
      </c>
      <c r="S2127"/>
    </row>
    <row r="2128" spans="1:19" x14ac:dyDescent="0.25">
      <c r="A2128" t="s">
        <v>3851</v>
      </c>
      <c r="B2128" s="3" t="s">
        <v>4291</v>
      </c>
      <c r="C2128" t="s">
        <v>4292</v>
      </c>
      <c r="D2128" t="str">
        <f t="shared" si="205"/>
        <v>70% Virgin wool (organic),  28% Silk,  2% Elastane</v>
      </c>
      <c r="E2128" t="str">
        <f t="shared" si="208"/>
        <v>tango red  (2400 )</v>
      </c>
      <c r="F2128" s="1">
        <v>2400</v>
      </c>
      <c r="G2128" s="1" t="s">
        <v>4500</v>
      </c>
      <c r="H2128" s="3" t="s">
        <v>1138</v>
      </c>
      <c r="I2128" s="2">
        <v>4046304246559</v>
      </c>
      <c r="J2128" s="21">
        <v>28.5</v>
      </c>
      <c r="L2128" s="63">
        <f t="shared" si="207"/>
        <v>68.400000000000006</v>
      </c>
      <c r="M2128" t="s">
        <v>1590</v>
      </c>
      <c r="N2128" t="s">
        <v>3852</v>
      </c>
      <c r="O2128" t="s">
        <v>3853</v>
      </c>
      <c r="P2128" s="15">
        <f t="shared" si="206"/>
        <v>44.460000000000008</v>
      </c>
      <c r="Q2128" s="5">
        <f t="shared" si="209"/>
        <v>0</v>
      </c>
      <c r="R2128" s="21">
        <f t="shared" si="210"/>
        <v>15.960000000000008</v>
      </c>
      <c r="S2128"/>
    </row>
    <row r="2129" spans="1:19" x14ac:dyDescent="0.25">
      <c r="A2129" t="s">
        <v>3851</v>
      </c>
      <c r="B2129" s="3" t="s">
        <v>4293</v>
      </c>
      <c r="C2129" t="s">
        <v>4294</v>
      </c>
      <c r="D2129" t="str">
        <f t="shared" si="205"/>
        <v>70% Virgin wool (organic),  28% Silk,  2% Elastane</v>
      </c>
      <c r="E2129" t="str">
        <f t="shared" si="208"/>
        <v>tango red  (2400 )</v>
      </c>
      <c r="F2129" s="1">
        <v>2400</v>
      </c>
      <c r="G2129" s="1" t="s">
        <v>4500</v>
      </c>
      <c r="H2129" s="3" t="s">
        <v>1141</v>
      </c>
      <c r="I2129" s="2">
        <v>4046304246542</v>
      </c>
      <c r="J2129" s="21">
        <v>28.5</v>
      </c>
      <c r="L2129" s="63">
        <f t="shared" si="207"/>
        <v>68.400000000000006</v>
      </c>
      <c r="M2129" t="s">
        <v>1590</v>
      </c>
      <c r="N2129" t="s">
        <v>3852</v>
      </c>
      <c r="O2129" t="s">
        <v>3853</v>
      </c>
      <c r="P2129" s="15">
        <f t="shared" si="206"/>
        <v>44.460000000000008</v>
      </c>
      <c r="Q2129" s="5">
        <f t="shared" si="209"/>
        <v>0</v>
      </c>
      <c r="R2129" s="21">
        <f t="shared" si="210"/>
        <v>15.960000000000008</v>
      </c>
      <c r="S2129"/>
    </row>
    <row r="2130" spans="1:19" x14ac:dyDescent="0.25">
      <c r="A2130" t="s">
        <v>3851</v>
      </c>
      <c r="B2130" s="3" t="s">
        <v>4295</v>
      </c>
      <c r="C2130" t="s">
        <v>4296</v>
      </c>
      <c r="D2130" t="str">
        <f t="shared" si="205"/>
        <v>70% Virgin wool (organic),  28% Silk,  2% Elastane</v>
      </c>
      <c r="E2130" t="str">
        <f t="shared" si="208"/>
        <v>tango red  (2400 )</v>
      </c>
      <c r="F2130" s="1">
        <v>2400</v>
      </c>
      <c r="G2130" s="1" t="s">
        <v>4500</v>
      </c>
      <c r="H2130" s="3" t="s">
        <v>1144</v>
      </c>
      <c r="I2130" s="2">
        <v>4046304246573</v>
      </c>
      <c r="J2130" s="21">
        <v>30.5</v>
      </c>
      <c r="L2130" s="63">
        <f t="shared" si="207"/>
        <v>73.2</v>
      </c>
      <c r="M2130" t="s">
        <v>1590</v>
      </c>
      <c r="N2130" t="s">
        <v>3852</v>
      </c>
      <c r="O2130" t="s">
        <v>3853</v>
      </c>
      <c r="P2130" s="15">
        <f t="shared" si="206"/>
        <v>47.580000000000005</v>
      </c>
      <c r="Q2130" s="5">
        <f t="shared" si="209"/>
        <v>0</v>
      </c>
      <c r="R2130" s="21">
        <f t="shared" si="210"/>
        <v>17.080000000000005</v>
      </c>
      <c r="S2130"/>
    </row>
    <row r="2131" spans="1:19" x14ac:dyDescent="0.25">
      <c r="A2131" t="s">
        <v>3851</v>
      </c>
      <c r="B2131" s="3" t="s">
        <v>4297</v>
      </c>
      <c r="C2131" t="s">
        <v>4298</v>
      </c>
      <c r="D2131" t="str">
        <f t="shared" si="205"/>
        <v>70% Virgin wool (organic),  28% Silk,  2% Elastane</v>
      </c>
      <c r="E2131" t="str">
        <f t="shared" si="208"/>
        <v>smaragd  (7200 )</v>
      </c>
      <c r="F2131" s="1">
        <v>7200</v>
      </c>
      <c r="G2131" s="1" t="s">
        <v>4501</v>
      </c>
      <c r="H2131" s="3" t="s">
        <v>1135</v>
      </c>
      <c r="I2131" s="2">
        <v>4046304273708</v>
      </c>
      <c r="J2131" s="21">
        <v>33.4</v>
      </c>
      <c r="L2131" s="63">
        <f t="shared" si="207"/>
        <v>80.150000000000006</v>
      </c>
      <c r="M2131" t="s">
        <v>1590</v>
      </c>
      <c r="N2131" t="s">
        <v>3852</v>
      </c>
      <c r="O2131" t="s">
        <v>3853</v>
      </c>
      <c r="P2131" s="15">
        <f t="shared" si="206"/>
        <v>52.097500000000004</v>
      </c>
      <c r="Q2131" s="5">
        <f t="shared" si="209"/>
        <v>0</v>
      </c>
      <c r="R2131" s="21">
        <f t="shared" si="210"/>
        <v>18.697500000000005</v>
      </c>
      <c r="S2131"/>
    </row>
    <row r="2132" spans="1:19" x14ac:dyDescent="0.25">
      <c r="A2132" t="s">
        <v>3851</v>
      </c>
      <c r="B2132" s="3" t="s">
        <v>4299</v>
      </c>
      <c r="C2132" t="s">
        <v>4300</v>
      </c>
      <c r="D2132" t="str">
        <f t="shared" si="205"/>
        <v>70% Virgin wool (organic),  28% Silk,  2% Elastane</v>
      </c>
      <c r="E2132" t="str">
        <f t="shared" si="208"/>
        <v>smaragd  (7200 )</v>
      </c>
      <c r="F2132" s="1">
        <v>7200</v>
      </c>
      <c r="G2132" s="1" t="s">
        <v>4501</v>
      </c>
      <c r="H2132" s="3" t="s">
        <v>1138</v>
      </c>
      <c r="I2132" s="2">
        <v>4046304273692</v>
      </c>
      <c r="J2132" s="21">
        <v>30.4</v>
      </c>
      <c r="L2132" s="63">
        <f t="shared" si="207"/>
        <v>72.95</v>
      </c>
      <c r="M2132" t="s">
        <v>1590</v>
      </c>
      <c r="N2132" t="s">
        <v>3852</v>
      </c>
      <c r="O2132" t="s">
        <v>3853</v>
      </c>
      <c r="P2132" s="15">
        <f t="shared" si="206"/>
        <v>47.417500000000004</v>
      </c>
      <c r="Q2132" s="5">
        <f t="shared" si="209"/>
        <v>0</v>
      </c>
      <c r="R2132" s="21">
        <f t="shared" si="210"/>
        <v>17.017500000000005</v>
      </c>
      <c r="S2132"/>
    </row>
    <row r="2133" spans="1:19" x14ac:dyDescent="0.25">
      <c r="A2133" t="s">
        <v>3851</v>
      </c>
      <c r="B2133" s="3" t="s">
        <v>4301</v>
      </c>
      <c r="C2133" t="s">
        <v>4302</v>
      </c>
      <c r="D2133" t="str">
        <f t="shared" si="205"/>
        <v>70% Virgin wool (organic),  28% Silk,  2% Elastane</v>
      </c>
      <c r="E2133" t="str">
        <f t="shared" si="208"/>
        <v>smaragd  (7200 )</v>
      </c>
      <c r="F2133" s="1">
        <v>7200</v>
      </c>
      <c r="G2133" s="1" t="s">
        <v>4501</v>
      </c>
      <c r="H2133" s="3" t="s">
        <v>1141</v>
      </c>
      <c r="I2133" s="2">
        <v>4046304273685</v>
      </c>
      <c r="J2133" s="21">
        <v>30.4</v>
      </c>
      <c r="L2133" s="63">
        <f t="shared" si="207"/>
        <v>72.95</v>
      </c>
      <c r="M2133" t="s">
        <v>1590</v>
      </c>
      <c r="N2133" t="s">
        <v>3852</v>
      </c>
      <c r="O2133" t="s">
        <v>3853</v>
      </c>
      <c r="P2133" s="15">
        <f t="shared" si="206"/>
        <v>47.417500000000004</v>
      </c>
      <c r="Q2133" s="5">
        <f t="shared" si="209"/>
        <v>0</v>
      </c>
      <c r="R2133" s="21">
        <f t="shared" si="210"/>
        <v>17.017500000000005</v>
      </c>
      <c r="S2133"/>
    </row>
    <row r="2134" spans="1:19" x14ac:dyDescent="0.25">
      <c r="A2134" t="s">
        <v>3851</v>
      </c>
      <c r="B2134" s="3" t="s">
        <v>4303</v>
      </c>
      <c r="C2134" t="s">
        <v>4304</v>
      </c>
      <c r="D2134" t="str">
        <f t="shared" si="205"/>
        <v>70% Virgin wool (organic),  28% Silk,  2% Elastane</v>
      </c>
      <c r="E2134" t="str">
        <f t="shared" si="208"/>
        <v>smaragd  (7200 )</v>
      </c>
      <c r="F2134" s="1">
        <v>7200</v>
      </c>
      <c r="G2134" s="1" t="s">
        <v>4501</v>
      </c>
      <c r="H2134" s="3" t="s">
        <v>1144</v>
      </c>
      <c r="I2134" s="2">
        <v>4046304273715</v>
      </c>
      <c r="J2134" s="21">
        <v>33.4</v>
      </c>
      <c r="L2134" s="63">
        <f t="shared" si="207"/>
        <v>80.150000000000006</v>
      </c>
      <c r="M2134" t="s">
        <v>1590</v>
      </c>
      <c r="N2134" t="s">
        <v>3852</v>
      </c>
      <c r="O2134" t="s">
        <v>3853</v>
      </c>
      <c r="P2134" s="15">
        <f t="shared" si="206"/>
        <v>52.097500000000004</v>
      </c>
      <c r="Q2134" s="5">
        <f t="shared" si="209"/>
        <v>0</v>
      </c>
      <c r="R2134" s="21">
        <f t="shared" si="210"/>
        <v>18.697500000000005</v>
      </c>
      <c r="S2134"/>
    </row>
    <row r="2135" spans="1:19" x14ac:dyDescent="0.25">
      <c r="A2135" t="s">
        <v>3851</v>
      </c>
      <c r="B2135" s="3" t="s">
        <v>4305</v>
      </c>
      <c r="C2135" t="s">
        <v>4306</v>
      </c>
      <c r="D2135" t="str">
        <f t="shared" si="205"/>
        <v>70% Virgin wool (organic),  28% Silk,  2% Elastane</v>
      </c>
      <c r="E2135" t="str">
        <f t="shared" si="208"/>
        <v>acqua  (7400 )</v>
      </c>
      <c r="F2135" s="1">
        <v>7400</v>
      </c>
      <c r="G2135" s="1" t="s">
        <v>4502</v>
      </c>
      <c r="H2135" s="3" t="s">
        <v>1135</v>
      </c>
      <c r="I2135" s="2">
        <v>4046304287453</v>
      </c>
      <c r="J2135" s="21">
        <v>33.4</v>
      </c>
      <c r="L2135" s="63">
        <f t="shared" si="207"/>
        <v>80.150000000000006</v>
      </c>
      <c r="M2135" t="s">
        <v>1590</v>
      </c>
      <c r="N2135" t="s">
        <v>3852</v>
      </c>
      <c r="O2135" t="s">
        <v>3853</v>
      </c>
      <c r="P2135" s="15">
        <f t="shared" si="206"/>
        <v>52.097500000000004</v>
      </c>
      <c r="Q2135" s="5">
        <f t="shared" si="209"/>
        <v>0</v>
      </c>
      <c r="R2135" s="21">
        <f t="shared" si="210"/>
        <v>18.697500000000005</v>
      </c>
      <c r="S2135"/>
    </row>
    <row r="2136" spans="1:19" x14ac:dyDescent="0.25">
      <c r="A2136" t="s">
        <v>3851</v>
      </c>
      <c r="B2136" s="3" t="s">
        <v>4307</v>
      </c>
      <c r="C2136" t="s">
        <v>4308</v>
      </c>
      <c r="D2136" t="str">
        <f t="shared" si="205"/>
        <v>70% Virgin wool (organic),  28% Silk,  2% Elastane</v>
      </c>
      <c r="E2136" t="str">
        <f t="shared" si="208"/>
        <v>acqua  (7400 )</v>
      </c>
      <c r="F2136" s="1">
        <v>7400</v>
      </c>
      <c r="G2136" s="1" t="s">
        <v>4502</v>
      </c>
      <c r="H2136" s="3" t="s">
        <v>1138</v>
      </c>
      <c r="I2136" s="2">
        <v>4046304287446</v>
      </c>
      <c r="J2136" s="21">
        <v>30.4</v>
      </c>
      <c r="L2136" s="63">
        <f t="shared" si="207"/>
        <v>72.95</v>
      </c>
      <c r="M2136" t="s">
        <v>1590</v>
      </c>
      <c r="N2136" t="s">
        <v>3852</v>
      </c>
      <c r="O2136" t="s">
        <v>3853</v>
      </c>
      <c r="P2136" s="15">
        <f t="shared" si="206"/>
        <v>47.417500000000004</v>
      </c>
      <c r="Q2136" s="5">
        <f t="shared" si="209"/>
        <v>0</v>
      </c>
      <c r="R2136" s="21">
        <f t="shared" si="210"/>
        <v>17.017500000000005</v>
      </c>
      <c r="S2136"/>
    </row>
    <row r="2137" spans="1:19" x14ac:dyDescent="0.25">
      <c r="A2137" t="s">
        <v>3851</v>
      </c>
      <c r="B2137" s="3" t="s">
        <v>4309</v>
      </c>
      <c r="C2137" t="s">
        <v>4310</v>
      </c>
      <c r="D2137" t="str">
        <f t="shared" si="205"/>
        <v>70% Virgin wool (organic),  28% Silk,  2% Elastane</v>
      </c>
      <c r="E2137" t="str">
        <f t="shared" si="208"/>
        <v>acqua  (7400 )</v>
      </c>
      <c r="F2137" s="1">
        <v>7400</v>
      </c>
      <c r="G2137" s="1" t="s">
        <v>4502</v>
      </c>
      <c r="H2137" s="3" t="s">
        <v>1141</v>
      </c>
      <c r="I2137" s="2">
        <v>4046304287439</v>
      </c>
      <c r="J2137" s="21">
        <v>30.4</v>
      </c>
      <c r="L2137" s="63">
        <f t="shared" si="207"/>
        <v>72.95</v>
      </c>
      <c r="M2137" t="s">
        <v>1590</v>
      </c>
      <c r="N2137" t="s">
        <v>3852</v>
      </c>
      <c r="O2137" t="s">
        <v>3853</v>
      </c>
      <c r="P2137" s="15">
        <f t="shared" si="206"/>
        <v>47.417500000000004</v>
      </c>
      <c r="Q2137" s="5">
        <f t="shared" si="209"/>
        <v>0</v>
      </c>
      <c r="R2137" s="21">
        <f t="shared" si="210"/>
        <v>17.017500000000005</v>
      </c>
      <c r="S2137"/>
    </row>
    <row r="2138" spans="1:19" x14ac:dyDescent="0.25">
      <c r="A2138" t="s">
        <v>3851</v>
      </c>
      <c r="B2138" s="3" t="s">
        <v>4311</v>
      </c>
      <c r="C2138" t="s">
        <v>4312</v>
      </c>
      <c r="D2138" t="str">
        <f t="shared" si="205"/>
        <v>70% Virgin wool (organic),  28% Silk,  2% Elastane</v>
      </c>
      <c r="E2138" t="str">
        <f t="shared" si="208"/>
        <v>acqua  (7400 )</v>
      </c>
      <c r="F2138" s="1">
        <v>7400</v>
      </c>
      <c r="G2138" s="1" t="s">
        <v>4502</v>
      </c>
      <c r="H2138" s="3" t="s">
        <v>1144</v>
      </c>
      <c r="I2138" s="2">
        <v>4046304287460</v>
      </c>
      <c r="J2138" s="21">
        <v>33.4</v>
      </c>
      <c r="L2138" s="63">
        <f t="shared" si="207"/>
        <v>80.150000000000006</v>
      </c>
      <c r="M2138" t="s">
        <v>1590</v>
      </c>
      <c r="N2138" t="s">
        <v>3852</v>
      </c>
      <c r="O2138" t="s">
        <v>3853</v>
      </c>
      <c r="P2138" s="15">
        <f t="shared" si="206"/>
        <v>52.097500000000004</v>
      </c>
      <c r="Q2138" s="5">
        <f t="shared" si="209"/>
        <v>0</v>
      </c>
      <c r="R2138" s="21">
        <f t="shared" si="210"/>
        <v>18.697500000000005</v>
      </c>
      <c r="S2138"/>
    </row>
    <row r="2139" spans="1:19" x14ac:dyDescent="0.25">
      <c r="A2139" t="s">
        <v>3851</v>
      </c>
      <c r="B2139" s="3" t="s">
        <v>4313</v>
      </c>
      <c r="C2139" t="s">
        <v>4314</v>
      </c>
      <c r="D2139" t="str">
        <f t="shared" si="205"/>
        <v>70% Virgin wool (organic),  28% Silk,  2% Elastane</v>
      </c>
      <c r="E2139" t="str">
        <f t="shared" si="208"/>
        <v>black  (9900 )</v>
      </c>
      <c r="F2139" s="1">
        <v>9900</v>
      </c>
      <c r="G2139" s="1" t="s">
        <v>33</v>
      </c>
      <c r="H2139" s="3" t="s">
        <v>1135</v>
      </c>
      <c r="I2139" s="2">
        <v>4046304252239</v>
      </c>
      <c r="J2139" s="21">
        <v>33.4</v>
      </c>
      <c r="L2139" s="63">
        <f t="shared" si="207"/>
        <v>80.150000000000006</v>
      </c>
      <c r="M2139" t="s">
        <v>1590</v>
      </c>
      <c r="N2139" t="s">
        <v>3852</v>
      </c>
      <c r="O2139" t="s">
        <v>3853</v>
      </c>
      <c r="P2139" s="15">
        <f t="shared" si="206"/>
        <v>52.097500000000004</v>
      </c>
      <c r="Q2139" s="5">
        <f t="shared" si="209"/>
        <v>0</v>
      </c>
      <c r="R2139" s="21">
        <f t="shared" si="210"/>
        <v>18.697500000000005</v>
      </c>
      <c r="S2139"/>
    </row>
    <row r="2140" spans="1:19" x14ac:dyDescent="0.25">
      <c r="A2140" t="s">
        <v>3851</v>
      </c>
      <c r="B2140" s="3" t="s">
        <v>4315</v>
      </c>
      <c r="C2140" t="s">
        <v>4316</v>
      </c>
      <c r="D2140" t="str">
        <f t="shared" si="205"/>
        <v>70% Virgin wool (organic),  28% Silk,  2% Elastane</v>
      </c>
      <c r="E2140" t="str">
        <f t="shared" si="208"/>
        <v>black  (9900 )</v>
      </c>
      <c r="F2140" s="1">
        <v>9900</v>
      </c>
      <c r="G2140" s="1" t="s">
        <v>33</v>
      </c>
      <c r="H2140" s="3" t="s">
        <v>1138</v>
      </c>
      <c r="I2140" s="2">
        <v>4046304252222</v>
      </c>
      <c r="J2140" s="21">
        <v>30.4</v>
      </c>
      <c r="L2140" s="63">
        <f t="shared" si="207"/>
        <v>72.95</v>
      </c>
      <c r="M2140" t="s">
        <v>1590</v>
      </c>
      <c r="N2140" t="s">
        <v>3852</v>
      </c>
      <c r="O2140" t="s">
        <v>3853</v>
      </c>
      <c r="P2140" s="15">
        <f t="shared" si="206"/>
        <v>47.417500000000004</v>
      </c>
      <c r="Q2140" s="5">
        <f t="shared" si="209"/>
        <v>0</v>
      </c>
      <c r="R2140" s="21">
        <f t="shared" si="210"/>
        <v>17.017500000000005</v>
      </c>
      <c r="S2140"/>
    </row>
    <row r="2141" spans="1:19" x14ac:dyDescent="0.25">
      <c r="A2141" t="s">
        <v>3851</v>
      </c>
      <c r="B2141" s="3" t="s">
        <v>4317</v>
      </c>
      <c r="C2141" t="s">
        <v>4318</v>
      </c>
      <c r="D2141" t="str">
        <f t="shared" si="205"/>
        <v>70% Virgin wool (organic),  28% Silk,  2% Elastane</v>
      </c>
      <c r="E2141" t="str">
        <f t="shared" si="208"/>
        <v>black  (9900 )</v>
      </c>
      <c r="F2141" s="1">
        <v>9900</v>
      </c>
      <c r="G2141" s="1" t="s">
        <v>33</v>
      </c>
      <c r="H2141" s="3" t="s">
        <v>1141</v>
      </c>
      <c r="I2141" s="2">
        <v>4046304252215</v>
      </c>
      <c r="J2141" s="21">
        <v>30.4</v>
      </c>
      <c r="L2141" s="63">
        <f t="shared" si="207"/>
        <v>72.95</v>
      </c>
      <c r="M2141" t="s">
        <v>1590</v>
      </c>
      <c r="N2141" t="s">
        <v>3852</v>
      </c>
      <c r="O2141" t="s">
        <v>3853</v>
      </c>
      <c r="P2141" s="15">
        <f t="shared" si="206"/>
        <v>47.417500000000004</v>
      </c>
      <c r="Q2141" s="5">
        <f t="shared" si="209"/>
        <v>0</v>
      </c>
      <c r="R2141" s="21">
        <f t="shared" si="210"/>
        <v>17.017500000000005</v>
      </c>
      <c r="S2141"/>
    </row>
    <row r="2142" spans="1:19" x14ac:dyDescent="0.25">
      <c r="A2142" t="s">
        <v>3851</v>
      </c>
      <c r="B2142" s="3" t="s">
        <v>4319</v>
      </c>
      <c r="C2142" t="s">
        <v>4320</v>
      </c>
      <c r="D2142" t="str">
        <f t="shared" si="205"/>
        <v>70% Virgin wool (organic),  28% Silk,  2% Elastane</v>
      </c>
      <c r="E2142" t="str">
        <f t="shared" si="208"/>
        <v>black  (9900 )</v>
      </c>
      <c r="F2142" s="1">
        <v>9900</v>
      </c>
      <c r="G2142" s="1" t="s">
        <v>33</v>
      </c>
      <c r="H2142" s="3" t="s">
        <v>1144</v>
      </c>
      <c r="I2142" s="2">
        <v>4046304252246</v>
      </c>
      <c r="J2142" s="21">
        <v>33.4</v>
      </c>
      <c r="L2142" s="63">
        <f t="shared" si="207"/>
        <v>80.150000000000006</v>
      </c>
      <c r="M2142" t="s">
        <v>1590</v>
      </c>
      <c r="N2142" t="s">
        <v>3852</v>
      </c>
      <c r="O2142" t="s">
        <v>3853</v>
      </c>
      <c r="P2142" s="15">
        <f t="shared" si="206"/>
        <v>52.097500000000004</v>
      </c>
      <c r="Q2142" s="5">
        <f t="shared" si="209"/>
        <v>0</v>
      </c>
      <c r="R2142" s="21">
        <f t="shared" si="210"/>
        <v>18.697500000000005</v>
      </c>
      <c r="S2142"/>
    </row>
    <row r="2143" spans="1:19" x14ac:dyDescent="0.25">
      <c r="A2143" t="s">
        <v>3851</v>
      </c>
      <c r="B2143" s="3" t="s">
        <v>4321</v>
      </c>
      <c r="C2143" t="s">
        <v>3970</v>
      </c>
      <c r="D2143" t="str">
        <f t="shared" si="205"/>
        <v>70% Virgin wool (organic),  28% Silk,  2% Elastane</v>
      </c>
      <c r="E2143" t="str">
        <f t="shared" si="208"/>
        <v>sahara  (1800 )</v>
      </c>
      <c r="F2143" s="1">
        <v>1800</v>
      </c>
      <c r="G2143" s="1" t="s">
        <v>4499</v>
      </c>
      <c r="H2143" s="3" t="s">
        <v>1135</v>
      </c>
      <c r="I2143" s="2">
        <v>4046304274040</v>
      </c>
      <c r="J2143" s="21">
        <v>43.6</v>
      </c>
      <c r="L2143" s="63">
        <f t="shared" si="207"/>
        <v>104.65</v>
      </c>
      <c r="M2143" t="s">
        <v>1590</v>
      </c>
      <c r="N2143" t="s">
        <v>3852</v>
      </c>
      <c r="O2143" t="s">
        <v>3853</v>
      </c>
      <c r="P2143" s="15">
        <f t="shared" si="206"/>
        <v>68.022500000000008</v>
      </c>
      <c r="Q2143" s="5">
        <f t="shared" si="209"/>
        <v>0</v>
      </c>
      <c r="R2143" s="21">
        <f t="shared" si="210"/>
        <v>24.422500000000007</v>
      </c>
      <c r="S2143"/>
    </row>
    <row r="2144" spans="1:19" x14ac:dyDescent="0.25">
      <c r="A2144" t="s">
        <v>3851</v>
      </c>
      <c r="B2144" s="3" t="s">
        <v>4322</v>
      </c>
      <c r="C2144" t="s">
        <v>3972</v>
      </c>
      <c r="D2144" t="str">
        <f t="shared" si="205"/>
        <v>70% Virgin wool (organic),  28% Silk,  2% Elastane</v>
      </c>
      <c r="E2144" t="str">
        <f t="shared" si="208"/>
        <v>sahara  (1800 )</v>
      </c>
      <c r="F2144" s="1">
        <v>1800</v>
      </c>
      <c r="G2144" s="1" t="s">
        <v>4499</v>
      </c>
      <c r="H2144" s="3" t="s">
        <v>1138</v>
      </c>
      <c r="I2144" s="2">
        <v>4046304274033</v>
      </c>
      <c r="J2144" s="21">
        <v>39.200000000000003</v>
      </c>
      <c r="L2144" s="63">
        <f t="shared" si="207"/>
        <v>94.1</v>
      </c>
      <c r="M2144" t="s">
        <v>1590</v>
      </c>
      <c r="N2144" t="s">
        <v>3852</v>
      </c>
      <c r="O2144" t="s">
        <v>3853</v>
      </c>
      <c r="P2144" s="15">
        <f t="shared" si="206"/>
        <v>61.164999999999999</v>
      </c>
      <c r="Q2144" s="5">
        <f t="shared" si="209"/>
        <v>0</v>
      </c>
      <c r="R2144" s="21">
        <f t="shared" si="210"/>
        <v>21.964999999999996</v>
      </c>
      <c r="S2144"/>
    </row>
    <row r="2145" spans="1:19" x14ac:dyDescent="0.25">
      <c r="A2145" t="s">
        <v>3851</v>
      </c>
      <c r="B2145" s="3" t="s">
        <v>4323</v>
      </c>
      <c r="C2145" t="s">
        <v>3974</v>
      </c>
      <c r="D2145" t="str">
        <f t="shared" si="205"/>
        <v>70% Virgin wool (organic),  28% Silk,  2% Elastane</v>
      </c>
      <c r="E2145" t="str">
        <f t="shared" si="208"/>
        <v>sahara  (1800 )</v>
      </c>
      <c r="F2145" s="1">
        <v>1800</v>
      </c>
      <c r="G2145" s="1" t="s">
        <v>4499</v>
      </c>
      <c r="H2145" s="3" t="s">
        <v>1141</v>
      </c>
      <c r="I2145" s="2">
        <v>4046304274026</v>
      </c>
      <c r="J2145" s="21">
        <v>39.200000000000003</v>
      </c>
      <c r="L2145" s="63">
        <f t="shared" si="207"/>
        <v>94.1</v>
      </c>
      <c r="M2145" t="s">
        <v>1590</v>
      </c>
      <c r="N2145" t="s">
        <v>3852</v>
      </c>
      <c r="O2145" t="s">
        <v>3853</v>
      </c>
      <c r="P2145" s="15">
        <f t="shared" si="206"/>
        <v>61.164999999999999</v>
      </c>
      <c r="Q2145" s="5">
        <f t="shared" si="209"/>
        <v>0</v>
      </c>
      <c r="R2145" s="21">
        <f t="shared" si="210"/>
        <v>21.964999999999996</v>
      </c>
      <c r="S2145"/>
    </row>
    <row r="2146" spans="1:19" x14ac:dyDescent="0.25">
      <c r="A2146" t="s">
        <v>3851</v>
      </c>
      <c r="B2146" s="3" t="s">
        <v>4324</v>
      </c>
      <c r="C2146" t="s">
        <v>3976</v>
      </c>
      <c r="D2146" t="str">
        <f t="shared" si="205"/>
        <v>70% Virgin wool (organic),  28% Silk,  2% Elastane</v>
      </c>
      <c r="E2146" t="str">
        <f t="shared" si="208"/>
        <v>sahara  (1800 )</v>
      </c>
      <c r="F2146" s="1">
        <v>1800</v>
      </c>
      <c r="G2146" s="1" t="s">
        <v>4499</v>
      </c>
      <c r="H2146" s="3" t="s">
        <v>1144</v>
      </c>
      <c r="I2146" s="2">
        <v>4046304274057</v>
      </c>
      <c r="J2146" s="21">
        <v>43.6</v>
      </c>
      <c r="L2146" s="63">
        <f t="shared" si="207"/>
        <v>104.65</v>
      </c>
      <c r="M2146" t="s">
        <v>1590</v>
      </c>
      <c r="N2146" t="s">
        <v>3852</v>
      </c>
      <c r="O2146" t="s">
        <v>3853</v>
      </c>
      <c r="P2146" s="15">
        <f t="shared" si="206"/>
        <v>68.022500000000008</v>
      </c>
      <c r="Q2146" s="5">
        <f t="shared" si="209"/>
        <v>0</v>
      </c>
      <c r="R2146" s="21">
        <f t="shared" si="210"/>
        <v>24.422500000000007</v>
      </c>
      <c r="S2146"/>
    </row>
    <row r="2147" spans="1:19" x14ac:dyDescent="0.25">
      <c r="A2147" t="s">
        <v>3851</v>
      </c>
      <c r="B2147" s="3" t="s">
        <v>4325</v>
      </c>
      <c r="C2147" t="s">
        <v>3978</v>
      </c>
      <c r="D2147" t="str">
        <f t="shared" si="205"/>
        <v>70% Virgin wool (organic),  28% Silk,  2% Elastane</v>
      </c>
      <c r="E2147" t="str">
        <f t="shared" si="208"/>
        <v>sahara  (1800 )</v>
      </c>
      <c r="F2147" s="1">
        <v>1800</v>
      </c>
      <c r="G2147" s="1" t="s">
        <v>4499</v>
      </c>
      <c r="H2147" s="3" t="s">
        <v>3898</v>
      </c>
      <c r="I2147" s="2">
        <v>4046304274064</v>
      </c>
      <c r="J2147" s="21">
        <v>39.9</v>
      </c>
      <c r="L2147" s="63">
        <f t="shared" si="207"/>
        <v>95.75</v>
      </c>
      <c r="M2147" t="s">
        <v>1590</v>
      </c>
      <c r="N2147" t="s">
        <v>3852</v>
      </c>
      <c r="O2147" t="s">
        <v>3853</v>
      </c>
      <c r="P2147" s="15">
        <f t="shared" si="206"/>
        <v>62.237500000000004</v>
      </c>
      <c r="Q2147" s="5">
        <f t="shared" si="209"/>
        <v>0</v>
      </c>
      <c r="R2147" s="21">
        <f t="shared" si="210"/>
        <v>22.337500000000006</v>
      </c>
      <c r="S2147"/>
    </row>
    <row r="2148" spans="1:19" x14ac:dyDescent="0.25">
      <c r="A2148" t="s">
        <v>3851</v>
      </c>
      <c r="B2148" s="3" t="s">
        <v>4326</v>
      </c>
      <c r="C2148" t="s">
        <v>3980</v>
      </c>
      <c r="D2148" t="str">
        <f t="shared" si="205"/>
        <v>70% Virgin wool (organic),  28% Silk,  2% Elastane</v>
      </c>
      <c r="E2148" t="str">
        <f t="shared" si="208"/>
        <v>tango red  (2400 )</v>
      </c>
      <c r="F2148" s="1">
        <v>2400</v>
      </c>
      <c r="G2148" s="1" t="s">
        <v>4500</v>
      </c>
      <c r="H2148" s="3" t="s">
        <v>1135</v>
      </c>
      <c r="I2148" s="2">
        <v>4046304274095</v>
      </c>
      <c r="J2148" s="21">
        <v>36.9</v>
      </c>
      <c r="L2148" s="63">
        <f t="shared" si="207"/>
        <v>88.55</v>
      </c>
      <c r="M2148" t="s">
        <v>1590</v>
      </c>
      <c r="N2148" t="s">
        <v>3852</v>
      </c>
      <c r="O2148" t="s">
        <v>3853</v>
      </c>
      <c r="P2148" s="15">
        <f t="shared" si="206"/>
        <v>57.557499999999997</v>
      </c>
      <c r="Q2148" s="5">
        <f t="shared" si="209"/>
        <v>0</v>
      </c>
      <c r="R2148" s="21">
        <f t="shared" si="210"/>
        <v>20.657499999999999</v>
      </c>
      <c r="S2148"/>
    </row>
    <row r="2149" spans="1:19" x14ac:dyDescent="0.25">
      <c r="A2149" t="s">
        <v>3851</v>
      </c>
      <c r="B2149" s="3" t="s">
        <v>4327</v>
      </c>
      <c r="C2149" t="s">
        <v>3982</v>
      </c>
      <c r="D2149" t="str">
        <f t="shared" si="205"/>
        <v>70% Virgin wool (organic),  28% Silk,  2% Elastane</v>
      </c>
      <c r="E2149" t="str">
        <f t="shared" si="208"/>
        <v>tango red  (2400 )</v>
      </c>
      <c r="F2149" s="1">
        <v>2400</v>
      </c>
      <c r="G2149" s="1" t="s">
        <v>4500</v>
      </c>
      <c r="H2149" s="3" t="s">
        <v>1138</v>
      </c>
      <c r="I2149" s="2">
        <v>4046304274088</v>
      </c>
      <c r="J2149" s="21">
        <v>36.9</v>
      </c>
      <c r="L2149" s="63">
        <f t="shared" si="207"/>
        <v>88.55</v>
      </c>
      <c r="M2149" t="s">
        <v>1590</v>
      </c>
      <c r="N2149" t="s">
        <v>3852</v>
      </c>
      <c r="O2149" t="s">
        <v>3853</v>
      </c>
      <c r="P2149" s="15">
        <f t="shared" si="206"/>
        <v>57.557499999999997</v>
      </c>
      <c r="Q2149" s="5">
        <f t="shared" si="209"/>
        <v>0</v>
      </c>
      <c r="R2149" s="21">
        <f t="shared" si="210"/>
        <v>20.657499999999999</v>
      </c>
      <c r="S2149"/>
    </row>
    <row r="2150" spans="1:19" x14ac:dyDescent="0.25">
      <c r="A2150" t="s">
        <v>3851</v>
      </c>
      <c r="B2150" s="3" t="s">
        <v>4328</v>
      </c>
      <c r="C2150" t="s">
        <v>3984</v>
      </c>
      <c r="D2150" t="str">
        <f t="shared" si="205"/>
        <v>70% Virgin wool (organic),  28% Silk,  2% Elastane</v>
      </c>
      <c r="E2150" t="str">
        <f t="shared" si="208"/>
        <v>tango red  (2400 )</v>
      </c>
      <c r="F2150" s="1">
        <v>2400</v>
      </c>
      <c r="G2150" s="1" t="s">
        <v>4500</v>
      </c>
      <c r="H2150" s="3" t="s">
        <v>1141</v>
      </c>
      <c r="I2150" s="2">
        <v>4046304274071</v>
      </c>
      <c r="J2150" s="21">
        <v>36.9</v>
      </c>
      <c r="L2150" s="63">
        <f t="shared" si="207"/>
        <v>88.55</v>
      </c>
      <c r="M2150" t="s">
        <v>1590</v>
      </c>
      <c r="N2150" t="s">
        <v>3852</v>
      </c>
      <c r="O2150" t="s">
        <v>3853</v>
      </c>
      <c r="P2150" s="15">
        <f t="shared" si="206"/>
        <v>57.557499999999997</v>
      </c>
      <c r="Q2150" s="5">
        <f t="shared" si="209"/>
        <v>0</v>
      </c>
      <c r="R2150" s="21">
        <f t="shared" si="210"/>
        <v>20.657499999999999</v>
      </c>
      <c r="S2150"/>
    </row>
    <row r="2151" spans="1:19" x14ac:dyDescent="0.25">
      <c r="A2151" t="s">
        <v>3851</v>
      </c>
      <c r="B2151" s="3" t="s">
        <v>4329</v>
      </c>
      <c r="C2151" t="s">
        <v>3986</v>
      </c>
      <c r="D2151" t="str">
        <f t="shared" si="205"/>
        <v>70% Virgin wool (organic),  28% Silk,  2% Elastane</v>
      </c>
      <c r="E2151" t="str">
        <f t="shared" si="208"/>
        <v>tango red  (2400 )</v>
      </c>
      <c r="F2151" s="1">
        <v>2400</v>
      </c>
      <c r="G2151" s="1" t="s">
        <v>4500</v>
      </c>
      <c r="H2151" s="3" t="s">
        <v>1144</v>
      </c>
      <c r="I2151" s="2">
        <v>4046304274101</v>
      </c>
      <c r="J2151" s="21">
        <v>39.9</v>
      </c>
      <c r="L2151" s="63">
        <f t="shared" si="207"/>
        <v>95.75</v>
      </c>
      <c r="M2151" t="s">
        <v>1590</v>
      </c>
      <c r="N2151" t="s">
        <v>3852</v>
      </c>
      <c r="O2151" t="s">
        <v>3853</v>
      </c>
      <c r="P2151" s="15">
        <f t="shared" si="206"/>
        <v>62.237500000000004</v>
      </c>
      <c r="Q2151" s="5">
        <f t="shared" si="209"/>
        <v>0</v>
      </c>
      <c r="R2151" s="21">
        <f t="shared" si="210"/>
        <v>22.337500000000006</v>
      </c>
      <c r="S2151"/>
    </row>
    <row r="2152" spans="1:19" x14ac:dyDescent="0.25">
      <c r="A2152" t="s">
        <v>3851</v>
      </c>
      <c r="B2152" s="3" t="s">
        <v>4330</v>
      </c>
      <c r="C2152" t="s">
        <v>3988</v>
      </c>
      <c r="D2152" t="str">
        <f t="shared" si="205"/>
        <v>70% Virgin wool (organic),  28% Silk,  2% Elastane</v>
      </c>
      <c r="E2152" t="str">
        <f t="shared" si="208"/>
        <v>tango red  (2400 )</v>
      </c>
      <c r="F2152" s="1">
        <v>2400</v>
      </c>
      <c r="G2152" s="1" t="s">
        <v>4500</v>
      </c>
      <c r="H2152" s="3" t="s">
        <v>3898</v>
      </c>
      <c r="I2152" s="2">
        <v>4046304274118</v>
      </c>
      <c r="J2152" s="21">
        <v>39.9</v>
      </c>
      <c r="L2152" s="63">
        <f t="shared" si="207"/>
        <v>95.75</v>
      </c>
      <c r="M2152" t="s">
        <v>1590</v>
      </c>
      <c r="N2152" t="s">
        <v>3852</v>
      </c>
      <c r="O2152" t="s">
        <v>3853</v>
      </c>
      <c r="P2152" s="15">
        <f t="shared" si="206"/>
        <v>62.237500000000004</v>
      </c>
      <c r="Q2152" s="5">
        <f t="shared" si="209"/>
        <v>0</v>
      </c>
      <c r="R2152" s="21">
        <f t="shared" si="210"/>
        <v>22.337500000000006</v>
      </c>
      <c r="S2152"/>
    </row>
    <row r="2153" spans="1:19" x14ac:dyDescent="0.25">
      <c r="A2153" t="s">
        <v>3851</v>
      </c>
      <c r="B2153" s="3" t="s">
        <v>4331</v>
      </c>
      <c r="C2153" t="s">
        <v>3990</v>
      </c>
      <c r="D2153" t="str">
        <f t="shared" si="205"/>
        <v>70% Virgin wool (organic),  28% Silk,  2% Elastane</v>
      </c>
      <c r="E2153" t="str">
        <f t="shared" si="208"/>
        <v>smaragd  (7200 )</v>
      </c>
      <c r="F2153" s="1">
        <v>7200</v>
      </c>
      <c r="G2153" s="1" t="s">
        <v>4501</v>
      </c>
      <c r="H2153" s="3" t="s">
        <v>1135</v>
      </c>
      <c r="I2153" s="2">
        <v>4046304274149</v>
      </c>
      <c r="J2153" s="21">
        <v>43.6</v>
      </c>
      <c r="L2153" s="63">
        <f t="shared" si="207"/>
        <v>104.65</v>
      </c>
      <c r="M2153" t="s">
        <v>1590</v>
      </c>
      <c r="N2153" t="s">
        <v>3852</v>
      </c>
      <c r="O2153" t="s">
        <v>3853</v>
      </c>
      <c r="P2153" s="15">
        <f t="shared" si="206"/>
        <v>68.022500000000008</v>
      </c>
      <c r="Q2153" s="5">
        <f t="shared" si="209"/>
        <v>0</v>
      </c>
      <c r="R2153" s="21">
        <f t="shared" si="210"/>
        <v>24.422500000000007</v>
      </c>
      <c r="S2153"/>
    </row>
    <row r="2154" spans="1:19" x14ac:dyDescent="0.25">
      <c r="A2154" t="s">
        <v>3851</v>
      </c>
      <c r="B2154" s="3" t="s">
        <v>4332</v>
      </c>
      <c r="C2154" t="s">
        <v>3992</v>
      </c>
      <c r="D2154" t="str">
        <f t="shared" si="205"/>
        <v>70% Virgin wool (organic),  28% Silk,  2% Elastane</v>
      </c>
      <c r="E2154" t="str">
        <f t="shared" si="208"/>
        <v>smaragd  (7200 )</v>
      </c>
      <c r="F2154" s="1">
        <v>7200</v>
      </c>
      <c r="G2154" s="1" t="s">
        <v>4501</v>
      </c>
      <c r="H2154" s="3" t="s">
        <v>1138</v>
      </c>
      <c r="I2154" s="2">
        <v>4046304274132</v>
      </c>
      <c r="J2154" s="21">
        <v>39.200000000000003</v>
      </c>
      <c r="L2154" s="63">
        <f t="shared" si="207"/>
        <v>94.1</v>
      </c>
      <c r="M2154" t="s">
        <v>1590</v>
      </c>
      <c r="N2154" t="s">
        <v>3852</v>
      </c>
      <c r="O2154" t="s">
        <v>3853</v>
      </c>
      <c r="P2154" s="15">
        <f t="shared" si="206"/>
        <v>61.164999999999999</v>
      </c>
      <c r="Q2154" s="5">
        <f t="shared" si="209"/>
        <v>0</v>
      </c>
      <c r="R2154" s="21">
        <f t="shared" si="210"/>
        <v>21.964999999999996</v>
      </c>
      <c r="S2154"/>
    </row>
    <row r="2155" spans="1:19" x14ac:dyDescent="0.25">
      <c r="A2155" t="s">
        <v>3851</v>
      </c>
      <c r="B2155" s="3" t="s">
        <v>4333</v>
      </c>
      <c r="C2155" t="s">
        <v>3994</v>
      </c>
      <c r="D2155" t="str">
        <f t="shared" ref="D2155:D2218" si="211">M2155&amp;", "&amp;" "&amp;N2155&amp;", "&amp;" "&amp;O2155&amp;""</f>
        <v>70% Virgin wool (organic),  28% Silk,  2% Elastane</v>
      </c>
      <c r="E2155" t="str">
        <f t="shared" si="208"/>
        <v>smaragd  (7200 )</v>
      </c>
      <c r="F2155" s="1">
        <v>7200</v>
      </c>
      <c r="G2155" s="1" t="s">
        <v>4501</v>
      </c>
      <c r="H2155" s="3" t="s">
        <v>1141</v>
      </c>
      <c r="I2155" s="2">
        <v>4046304274125</v>
      </c>
      <c r="J2155" s="21">
        <v>39.200000000000003</v>
      </c>
      <c r="L2155" s="63">
        <f t="shared" si="207"/>
        <v>94.1</v>
      </c>
      <c r="M2155" t="s">
        <v>1590</v>
      </c>
      <c r="N2155" t="s">
        <v>3852</v>
      </c>
      <c r="O2155" t="s">
        <v>3853</v>
      </c>
      <c r="P2155" s="15">
        <f t="shared" si="206"/>
        <v>61.164999999999999</v>
      </c>
      <c r="Q2155" s="5">
        <f t="shared" si="209"/>
        <v>0</v>
      </c>
      <c r="R2155" s="21">
        <f t="shared" si="210"/>
        <v>21.964999999999996</v>
      </c>
      <c r="S2155"/>
    </row>
    <row r="2156" spans="1:19" x14ac:dyDescent="0.25">
      <c r="A2156" t="s">
        <v>3851</v>
      </c>
      <c r="B2156" s="3" t="s">
        <v>4334</v>
      </c>
      <c r="C2156" t="s">
        <v>3996</v>
      </c>
      <c r="D2156" t="str">
        <f t="shared" si="211"/>
        <v>70% Virgin wool (organic),  28% Silk,  2% Elastane</v>
      </c>
      <c r="E2156" t="str">
        <f t="shared" si="208"/>
        <v>smaragd  (7200 )</v>
      </c>
      <c r="F2156" s="1">
        <v>7200</v>
      </c>
      <c r="G2156" s="1" t="s">
        <v>4501</v>
      </c>
      <c r="H2156" s="3" t="s">
        <v>1144</v>
      </c>
      <c r="I2156" s="2">
        <v>4046304274156</v>
      </c>
      <c r="J2156" s="21">
        <v>43.6</v>
      </c>
      <c r="L2156" s="63">
        <f t="shared" si="207"/>
        <v>104.65</v>
      </c>
      <c r="M2156" t="s">
        <v>1590</v>
      </c>
      <c r="N2156" t="s">
        <v>3852</v>
      </c>
      <c r="O2156" t="s">
        <v>3853</v>
      </c>
      <c r="P2156" s="15">
        <f t="shared" ref="P2156:P2219" si="212">L2156*(1-$P$3)</f>
        <v>68.022500000000008</v>
      </c>
      <c r="Q2156" s="5">
        <f t="shared" si="209"/>
        <v>0</v>
      </c>
      <c r="R2156" s="21">
        <f t="shared" si="210"/>
        <v>24.422500000000007</v>
      </c>
      <c r="S2156"/>
    </row>
    <row r="2157" spans="1:19" x14ac:dyDescent="0.25">
      <c r="A2157" t="s">
        <v>3851</v>
      </c>
      <c r="B2157" s="3" t="s">
        <v>4335</v>
      </c>
      <c r="C2157" t="s">
        <v>3998</v>
      </c>
      <c r="D2157" t="str">
        <f t="shared" si="211"/>
        <v>70% Virgin wool (organic),  28% Silk,  2% Elastane</v>
      </c>
      <c r="E2157" t="str">
        <f t="shared" si="208"/>
        <v>smaragd  (7200 )</v>
      </c>
      <c r="F2157" s="1">
        <v>7200</v>
      </c>
      <c r="G2157" s="1" t="s">
        <v>4501</v>
      </c>
      <c r="H2157" s="3" t="s">
        <v>3898</v>
      </c>
      <c r="I2157" s="2">
        <v>4046304274163</v>
      </c>
      <c r="J2157" s="21">
        <v>39.9</v>
      </c>
      <c r="L2157" s="63">
        <f t="shared" si="207"/>
        <v>95.75</v>
      </c>
      <c r="M2157" t="s">
        <v>1590</v>
      </c>
      <c r="N2157" t="s">
        <v>3852</v>
      </c>
      <c r="O2157" t="s">
        <v>3853</v>
      </c>
      <c r="P2157" s="15">
        <f t="shared" si="212"/>
        <v>62.237500000000004</v>
      </c>
      <c r="Q2157" s="5">
        <f t="shared" si="209"/>
        <v>0</v>
      </c>
      <c r="R2157" s="21">
        <f t="shared" si="210"/>
        <v>22.337500000000006</v>
      </c>
      <c r="S2157"/>
    </row>
    <row r="2158" spans="1:19" x14ac:dyDescent="0.25">
      <c r="A2158" t="s">
        <v>3851</v>
      </c>
      <c r="B2158" s="3" t="s">
        <v>4336</v>
      </c>
      <c r="C2158" t="s">
        <v>4000</v>
      </c>
      <c r="D2158" t="str">
        <f t="shared" si="211"/>
        <v>70% Virgin wool (organic),  28% Silk,  2% Elastane</v>
      </c>
      <c r="E2158" t="str">
        <f t="shared" si="208"/>
        <v>acqua  (7400 )</v>
      </c>
      <c r="F2158" s="1">
        <v>7400</v>
      </c>
      <c r="G2158" s="1" t="s">
        <v>4502</v>
      </c>
      <c r="H2158" s="3" t="s">
        <v>1135</v>
      </c>
      <c r="I2158" s="2">
        <v>4046304287491</v>
      </c>
      <c r="J2158" s="21">
        <v>43.6</v>
      </c>
      <c r="L2158" s="63">
        <f t="shared" si="207"/>
        <v>104.65</v>
      </c>
      <c r="M2158" t="s">
        <v>1590</v>
      </c>
      <c r="N2158" t="s">
        <v>3852</v>
      </c>
      <c r="O2158" t="s">
        <v>3853</v>
      </c>
      <c r="P2158" s="15">
        <f t="shared" si="212"/>
        <v>68.022500000000008</v>
      </c>
      <c r="Q2158" s="5">
        <f t="shared" si="209"/>
        <v>0</v>
      </c>
      <c r="R2158" s="21">
        <f t="shared" si="210"/>
        <v>24.422500000000007</v>
      </c>
      <c r="S2158"/>
    </row>
    <row r="2159" spans="1:19" x14ac:dyDescent="0.25">
      <c r="A2159" t="s">
        <v>3851</v>
      </c>
      <c r="B2159" s="3" t="s">
        <v>4337</v>
      </c>
      <c r="C2159" t="s">
        <v>4002</v>
      </c>
      <c r="D2159" t="str">
        <f t="shared" si="211"/>
        <v>70% Virgin wool (organic),  28% Silk,  2% Elastane</v>
      </c>
      <c r="E2159" t="str">
        <f t="shared" si="208"/>
        <v>acqua  (7400 )</v>
      </c>
      <c r="F2159" s="1">
        <v>7400</v>
      </c>
      <c r="G2159" s="1" t="s">
        <v>4502</v>
      </c>
      <c r="H2159" s="3" t="s">
        <v>1138</v>
      </c>
      <c r="I2159" s="2">
        <v>4046304287484</v>
      </c>
      <c r="J2159" s="21">
        <v>39.200000000000003</v>
      </c>
      <c r="L2159" s="63">
        <f t="shared" si="207"/>
        <v>94.1</v>
      </c>
      <c r="M2159" t="s">
        <v>1590</v>
      </c>
      <c r="N2159" t="s">
        <v>3852</v>
      </c>
      <c r="O2159" t="s">
        <v>3853</v>
      </c>
      <c r="P2159" s="15">
        <f t="shared" si="212"/>
        <v>61.164999999999999</v>
      </c>
      <c r="Q2159" s="5">
        <f t="shared" si="209"/>
        <v>0</v>
      </c>
      <c r="R2159" s="21">
        <f t="shared" si="210"/>
        <v>21.964999999999996</v>
      </c>
      <c r="S2159"/>
    </row>
    <row r="2160" spans="1:19" x14ac:dyDescent="0.25">
      <c r="A2160" t="s">
        <v>3851</v>
      </c>
      <c r="B2160" s="3" t="s">
        <v>4338</v>
      </c>
      <c r="C2160" t="s">
        <v>4004</v>
      </c>
      <c r="D2160" t="str">
        <f t="shared" si="211"/>
        <v>70% Virgin wool (organic),  28% Silk,  2% Elastane</v>
      </c>
      <c r="E2160" t="str">
        <f t="shared" si="208"/>
        <v>acqua  (7400 )</v>
      </c>
      <c r="F2160" s="1">
        <v>7400</v>
      </c>
      <c r="G2160" s="1" t="s">
        <v>4502</v>
      </c>
      <c r="H2160" s="3" t="s">
        <v>1141</v>
      </c>
      <c r="I2160" s="2">
        <v>4046304287477</v>
      </c>
      <c r="J2160" s="21">
        <v>39.200000000000003</v>
      </c>
      <c r="L2160" s="63">
        <f t="shared" si="207"/>
        <v>94.1</v>
      </c>
      <c r="M2160" t="s">
        <v>1590</v>
      </c>
      <c r="N2160" t="s">
        <v>3852</v>
      </c>
      <c r="O2160" t="s">
        <v>3853</v>
      </c>
      <c r="P2160" s="15">
        <f t="shared" si="212"/>
        <v>61.164999999999999</v>
      </c>
      <c r="Q2160" s="5">
        <f t="shared" si="209"/>
        <v>0</v>
      </c>
      <c r="R2160" s="21">
        <f t="shared" si="210"/>
        <v>21.964999999999996</v>
      </c>
      <c r="S2160"/>
    </row>
    <row r="2161" spans="1:19" x14ac:dyDescent="0.25">
      <c r="A2161" t="s">
        <v>3851</v>
      </c>
      <c r="B2161" s="3" t="s">
        <v>4339</v>
      </c>
      <c r="C2161" t="s">
        <v>4006</v>
      </c>
      <c r="D2161" t="str">
        <f t="shared" si="211"/>
        <v>70% Virgin wool (organic),  28% Silk,  2% Elastane</v>
      </c>
      <c r="E2161" t="str">
        <f t="shared" si="208"/>
        <v>acqua  (7400 )</v>
      </c>
      <c r="F2161" s="1">
        <v>7400</v>
      </c>
      <c r="G2161" s="1" t="s">
        <v>4502</v>
      </c>
      <c r="H2161" s="3" t="s">
        <v>1144</v>
      </c>
      <c r="I2161" s="2">
        <v>4046304287507</v>
      </c>
      <c r="J2161" s="21">
        <v>43.6</v>
      </c>
      <c r="L2161" s="63">
        <f t="shared" si="207"/>
        <v>104.65</v>
      </c>
      <c r="M2161" t="s">
        <v>1590</v>
      </c>
      <c r="N2161" t="s">
        <v>3852</v>
      </c>
      <c r="O2161" t="s">
        <v>3853</v>
      </c>
      <c r="P2161" s="15">
        <f t="shared" si="212"/>
        <v>68.022500000000008</v>
      </c>
      <c r="Q2161" s="5">
        <f t="shared" si="209"/>
        <v>0</v>
      </c>
      <c r="R2161" s="21">
        <f t="shared" si="210"/>
        <v>24.422500000000007</v>
      </c>
      <c r="S2161"/>
    </row>
    <row r="2162" spans="1:19" x14ac:dyDescent="0.25">
      <c r="A2162" t="s">
        <v>3851</v>
      </c>
      <c r="B2162" s="3" t="s">
        <v>4340</v>
      </c>
      <c r="C2162" t="s">
        <v>4008</v>
      </c>
      <c r="D2162" t="str">
        <f t="shared" si="211"/>
        <v>70% Virgin wool (organic),  28% Silk,  2% Elastane</v>
      </c>
      <c r="E2162" t="str">
        <f t="shared" si="208"/>
        <v>acqua  (7400 )</v>
      </c>
      <c r="F2162" s="1">
        <v>7400</v>
      </c>
      <c r="G2162" s="1" t="s">
        <v>4502</v>
      </c>
      <c r="H2162" s="3" t="s">
        <v>3898</v>
      </c>
      <c r="I2162" s="2">
        <v>4046304287514</v>
      </c>
      <c r="J2162" s="21">
        <v>39.9</v>
      </c>
      <c r="L2162" s="63">
        <f t="shared" si="207"/>
        <v>95.75</v>
      </c>
      <c r="M2162" t="s">
        <v>1590</v>
      </c>
      <c r="N2162" t="s">
        <v>3852</v>
      </c>
      <c r="O2162" t="s">
        <v>3853</v>
      </c>
      <c r="P2162" s="15">
        <f t="shared" si="212"/>
        <v>62.237500000000004</v>
      </c>
      <c r="Q2162" s="5">
        <f t="shared" si="209"/>
        <v>0</v>
      </c>
      <c r="R2162" s="21">
        <f t="shared" si="210"/>
        <v>22.337500000000006</v>
      </c>
      <c r="S2162"/>
    </row>
    <row r="2163" spans="1:19" x14ac:dyDescent="0.25">
      <c r="A2163" t="s">
        <v>3851</v>
      </c>
      <c r="B2163" s="3" t="s">
        <v>4341</v>
      </c>
      <c r="C2163" t="s">
        <v>4014</v>
      </c>
      <c r="D2163" t="str">
        <f t="shared" si="211"/>
        <v>70% Virgin wool (organic),  28% Silk,  2% Elastane</v>
      </c>
      <c r="E2163" t="str">
        <f t="shared" si="208"/>
        <v>sky  (8100 )</v>
      </c>
      <c r="F2163" s="1">
        <v>8100</v>
      </c>
      <c r="G2163" s="1" t="s">
        <v>4503</v>
      </c>
      <c r="H2163" s="3" t="s">
        <v>1144</v>
      </c>
      <c r="I2163" s="2">
        <v>4046304274200</v>
      </c>
      <c r="J2163" s="21">
        <v>39.9</v>
      </c>
      <c r="L2163" s="63">
        <f t="shared" si="207"/>
        <v>95.75</v>
      </c>
      <c r="M2163" t="s">
        <v>1590</v>
      </c>
      <c r="N2163" t="s">
        <v>3852</v>
      </c>
      <c r="O2163" t="s">
        <v>3853</v>
      </c>
      <c r="P2163" s="15">
        <f t="shared" si="212"/>
        <v>62.237500000000004</v>
      </c>
      <c r="Q2163" s="5">
        <f t="shared" si="209"/>
        <v>0</v>
      </c>
      <c r="R2163" s="21">
        <f t="shared" si="210"/>
        <v>22.337500000000006</v>
      </c>
      <c r="S2163"/>
    </row>
    <row r="2164" spans="1:19" x14ac:dyDescent="0.25">
      <c r="A2164" t="s">
        <v>3851</v>
      </c>
      <c r="B2164" s="3" t="s">
        <v>4342</v>
      </c>
      <c r="C2164" t="s">
        <v>4343</v>
      </c>
      <c r="D2164" t="str">
        <f t="shared" si="211"/>
        <v>70% Virgin wool (organic),  28% Silk,  2% Elastane</v>
      </c>
      <c r="E2164" t="str">
        <f t="shared" si="208"/>
        <v>sky  (8100 )</v>
      </c>
      <c r="F2164" s="1">
        <v>8100</v>
      </c>
      <c r="G2164" s="1" t="s">
        <v>4503</v>
      </c>
      <c r="H2164" s="3" t="s">
        <v>3898</v>
      </c>
      <c r="I2164" s="2">
        <v>4046304274217</v>
      </c>
      <c r="J2164" s="21">
        <v>39.9</v>
      </c>
      <c r="L2164" s="63">
        <f t="shared" si="207"/>
        <v>95.75</v>
      </c>
      <c r="M2164" t="s">
        <v>1590</v>
      </c>
      <c r="N2164" t="s">
        <v>3852</v>
      </c>
      <c r="O2164" t="s">
        <v>3853</v>
      </c>
      <c r="P2164" s="15">
        <f t="shared" si="212"/>
        <v>62.237500000000004</v>
      </c>
      <c r="Q2164" s="5">
        <f t="shared" si="209"/>
        <v>0</v>
      </c>
      <c r="R2164" s="21">
        <f t="shared" si="210"/>
        <v>22.337500000000006</v>
      </c>
      <c r="S2164"/>
    </row>
    <row r="2165" spans="1:19" x14ac:dyDescent="0.25">
      <c r="A2165" t="s">
        <v>3851</v>
      </c>
      <c r="B2165" s="3" t="s">
        <v>4344</v>
      </c>
      <c r="C2165" t="s">
        <v>4016</v>
      </c>
      <c r="D2165" t="str">
        <f t="shared" si="211"/>
        <v>70% Virgin wool (organic),  28% Silk,  2% Elastane</v>
      </c>
      <c r="E2165" t="str">
        <f t="shared" si="208"/>
        <v>black  (9900 )</v>
      </c>
      <c r="F2165" s="1">
        <v>9900</v>
      </c>
      <c r="G2165" s="1" t="s">
        <v>33</v>
      </c>
      <c r="H2165" s="3" t="s">
        <v>1135</v>
      </c>
      <c r="I2165" s="2">
        <v>4046304274248</v>
      </c>
      <c r="J2165" s="21">
        <v>43.6</v>
      </c>
      <c r="L2165" s="63">
        <f t="shared" si="207"/>
        <v>104.65</v>
      </c>
      <c r="M2165" t="s">
        <v>1590</v>
      </c>
      <c r="N2165" t="s">
        <v>3852</v>
      </c>
      <c r="O2165" t="s">
        <v>3853</v>
      </c>
      <c r="P2165" s="15">
        <f t="shared" si="212"/>
        <v>68.022500000000008</v>
      </c>
      <c r="Q2165" s="5">
        <f t="shared" si="209"/>
        <v>0</v>
      </c>
      <c r="R2165" s="21">
        <f t="shared" si="210"/>
        <v>24.422500000000007</v>
      </c>
      <c r="S2165"/>
    </row>
    <row r="2166" spans="1:19" x14ac:dyDescent="0.25">
      <c r="A2166" t="s">
        <v>3851</v>
      </c>
      <c r="B2166" s="3" t="s">
        <v>4345</v>
      </c>
      <c r="C2166" t="s">
        <v>4018</v>
      </c>
      <c r="D2166" t="str">
        <f t="shared" si="211"/>
        <v>70% Virgin wool (organic),  28% Silk,  2% Elastane</v>
      </c>
      <c r="E2166" t="str">
        <f t="shared" si="208"/>
        <v>black  (9900 )</v>
      </c>
      <c r="F2166" s="1">
        <v>9900</v>
      </c>
      <c r="G2166" s="1" t="s">
        <v>33</v>
      </c>
      <c r="H2166" s="3" t="s">
        <v>1138</v>
      </c>
      <c r="I2166" s="2">
        <v>4046304274231</v>
      </c>
      <c r="J2166" s="21">
        <v>39.200000000000003</v>
      </c>
      <c r="L2166" s="63">
        <f t="shared" si="207"/>
        <v>94.1</v>
      </c>
      <c r="M2166" t="s">
        <v>1590</v>
      </c>
      <c r="N2166" t="s">
        <v>3852</v>
      </c>
      <c r="O2166" t="s">
        <v>3853</v>
      </c>
      <c r="P2166" s="15">
        <f t="shared" si="212"/>
        <v>61.164999999999999</v>
      </c>
      <c r="Q2166" s="5">
        <f t="shared" si="209"/>
        <v>0</v>
      </c>
      <c r="R2166" s="21">
        <f t="shared" si="210"/>
        <v>21.964999999999996</v>
      </c>
      <c r="S2166"/>
    </row>
    <row r="2167" spans="1:19" x14ac:dyDescent="0.25">
      <c r="A2167" t="s">
        <v>3851</v>
      </c>
      <c r="B2167" s="3" t="s">
        <v>4346</v>
      </c>
      <c r="C2167" t="s">
        <v>4020</v>
      </c>
      <c r="D2167" t="str">
        <f t="shared" si="211"/>
        <v>70% Virgin wool (organic),  28% Silk,  2% Elastane</v>
      </c>
      <c r="E2167" t="str">
        <f t="shared" si="208"/>
        <v>black  (9900 )</v>
      </c>
      <c r="F2167" s="1">
        <v>9900</v>
      </c>
      <c r="G2167" s="1" t="s">
        <v>33</v>
      </c>
      <c r="H2167" s="3" t="s">
        <v>1141</v>
      </c>
      <c r="I2167" s="2">
        <v>4046304274224</v>
      </c>
      <c r="J2167" s="21">
        <v>39.200000000000003</v>
      </c>
      <c r="L2167" s="63">
        <f t="shared" si="207"/>
        <v>94.1</v>
      </c>
      <c r="M2167" t="s">
        <v>1590</v>
      </c>
      <c r="N2167" t="s">
        <v>3852</v>
      </c>
      <c r="O2167" t="s">
        <v>3853</v>
      </c>
      <c r="P2167" s="15">
        <f t="shared" si="212"/>
        <v>61.164999999999999</v>
      </c>
      <c r="Q2167" s="5">
        <f t="shared" si="209"/>
        <v>0</v>
      </c>
      <c r="R2167" s="21">
        <f t="shared" si="210"/>
        <v>21.964999999999996</v>
      </c>
      <c r="S2167"/>
    </row>
    <row r="2168" spans="1:19" x14ac:dyDescent="0.25">
      <c r="A2168" t="s">
        <v>3851</v>
      </c>
      <c r="B2168" s="3" t="s">
        <v>4347</v>
      </c>
      <c r="C2168" t="s">
        <v>4348</v>
      </c>
      <c r="D2168" t="str">
        <f t="shared" si="211"/>
        <v>70% Virgin wool (organic),  28% Silk,  2% Elastane</v>
      </c>
      <c r="E2168" t="str">
        <f t="shared" si="208"/>
        <v>black  (9900 )</v>
      </c>
      <c r="F2168" s="1">
        <v>9900</v>
      </c>
      <c r="G2168" s="1" t="s">
        <v>33</v>
      </c>
      <c r="H2168" s="3" t="s">
        <v>1144</v>
      </c>
      <c r="I2168" s="2">
        <v>4046304274255</v>
      </c>
      <c r="J2168" s="21">
        <v>43.6</v>
      </c>
      <c r="L2168" s="63">
        <f t="shared" si="207"/>
        <v>104.65</v>
      </c>
      <c r="M2168" t="s">
        <v>1590</v>
      </c>
      <c r="N2168" t="s">
        <v>3852</v>
      </c>
      <c r="O2168" t="s">
        <v>3853</v>
      </c>
      <c r="P2168" s="15">
        <f t="shared" si="212"/>
        <v>68.022500000000008</v>
      </c>
      <c r="Q2168" s="5">
        <f t="shared" si="209"/>
        <v>0</v>
      </c>
      <c r="R2168" s="21">
        <f t="shared" si="210"/>
        <v>24.422500000000007</v>
      </c>
      <c r="S2168"/>
    </row>
    <row r="2169" spans="1:19" x14ac:dyDescent="0.25">
      <c r="A2169" t="s">
        <v>3851</v>
      </c>
      <c r="B2169" s="3" t="s">
        <v>4349</v>
      </c>
      <c r="C2169" t="s">
        <v>4023</v>
      </c>
      <c r="D2169" t="str">
        <f t="shared" si="211"/>
        <v>70% Virgin wool (organic),  28% Silk,  2% Elastane</v>
      </c>
      <c r="E2169" t="str">
        <f t="shared" si="208"/>
        <v>black  (9900 )</v>
      </c>
      <c r="F2169" s="1">
        <v>9900</v>
      </c>
      <c r="G2169" s="1" t="s">
        <v>33</v>
      </c>
      <c r="H2169" s="3" t="s">
        <v>3898</v>
      </c>
      <c r="I2169" s="2">
        <v>4046304274262</v>
      </c>
      <c r="J2169" s="21">
        <v>39.9</v>
      </c>
      <c r="L2169" s="63">
        <f t="shared" si="207"/>
        <v>95.75</v>
      </c>
      <c r="M2169" t="s">
        <v>1590</v>
      </c>
      <c r="N2169" t="s">
        <v>3852</v>
      </c>
      <c r="O2169" t="s">
        <v>3853</v>
      </c>
      <c r="P2169" s="15">
        <f t="shared" si="212"/>
        <v>62.237500000000004</v>
      </c>
      <c r="Q2169" s="5">
        <f t="shared" si="209"/>
        <v>0</v>
      </c>
      <c r="R2169" s="21">
        <f t="shared" si="210"/>
        <v>22.337500000000006</v>
      </c>
      <c r="S2169"/>
    </row>
    <row r="2170" spans="1:19" x14ac:dyDescent="0.25">
      <c r="A2170" t="s">
        <v>3851</v>
      </c>
      <c r="B2170" s="3" t="s">
        <v>4350</v>
      </c>
      <c r="C2170" t="s">
        <v>4025</v>
      </c>
      <c r="D2170" t="str">
        <f t="shared" si="211"/>
        <v>70% Virgin wool (organic),  28% Silk,  2% Elastane</v>
      </c>
      <c r="E2170" t="str">
        <f t="shared" si="208"/>
        <v>smaragd  (7200 )</v>
      </c>
      <c r="F2170" s="1">
        <v>7200</v>
      </c>
      <c r="G2170" s="1" t="s">
        <v>4501</v>
      </c>
      <c r="H2170" s="3" t="s">
        <v>1135</v>
      </c>
      <c r="I2170" s="2">
        <v>4046304274293</v>
      </c>
      <c r="J2170" s="21">
        <v>35.450000000000003</v>
      </c>
      <c r="L2170" s="63">
        <f t="shared" si="207"/>
        <v>85.1</v>
      </c>
      <c r="M2170" t="s">
        <v>1590</v>
      </c>
      <c r="N2170" t="s">
        <v>3852</v>
      </c>
      <c r="O2170" t="s">
        <v>3853</v>
      </c>
      <c r="P2170" s="15">
        <f t="shared" si="212"/>
        <v>55.314999999999998</v>
      </c>
      <c r="Q2170" s="5">
        <f t="shared" si="209"/>
        <v>0</v>
      </c>
      <c r="R2170" s="21">
        <f t="shared" si="210"/>
        <v>19.864999999999995</v>
      </c>
      <c r="S2170"/>
    </row>
    <row r="2171" spans="1:19" x14ac:dyDescent="0.25">
      <c r="A2171" t="s">
        <v>3851</v>
      </c>
      <c r="B2171" s="3" t="s">
        <v>4351</v>
      </c>
      <c r="C2171" t="s">
        <v>4027</v>
      </c>
      <c r="D2171" t="str">
        <f t="shared" si="211"/>
        <v>70% Virgin wool (organic),  28% Silk,  2% Elastane</v>
      </c>
      <c r="E2171" t="str">
        <f t="shared" si="208"/>
        <v>smaragd  (7200 )</v>
      </c>
      <c r="F2171" s="1">
        <v>7200</v>
      </c>
      <c r="G2171" s="1" t="s">
        <v>4501</v>
      </c>
      <c r="H2171" s="3" t="s">
        <v>1138</v>
      </c>
      <c r="I2171" s="2">
        <v>4046304274286</v>
      </c>
      <c r="J2171" s="21">
        <v>31.45</v>
      </c>
      <c r="L2171" s="63">
        <f t="shared" si="207"/>
        <v>75.5</v>
      </c>
      <c r="M2171" t="s">
        <v>1590</v>
      </c>
      <c r="N2171" t="s">
        <v>3852</v>
      </c>
      <c r="O2171" t="s">
        <v>3853</v>
      </c>
      <c r="P2171" s="15">
        <f t="shared" si="212"/>
        <v>49.075000000000003</v>
      </c>
      <c r="Q2171" s="5">
        <f t="shared" si="209"/>
        <v>0</v>
      </c>
      <c r="R2171" s="21">
        <f t="shared" si="210"/>
        <v>17.625000000000004</v>
      </c>
      <c r="S2171"/>
    </row>
    <row r="2172" spans="1:19" x14ac:dyDescent="0.25">
      <c r="A2172" t="s">
        <v>3851</v>
      </c>
      <c r="B2172" s="3" t="s">
        <v>4352</v>
      </c>
      <c r="C2172" t="s">
        <v>4029</v>
      </c>
      <c r="D2172" t="str">
        <f t="shared" si="211"/>
        <v>70% Virgin wool (organic),  28% Silk,  2% Elastane</v>
      </c>
      <c r="E2172" t="str">
        <f t="shared" si="208"/>
        <v>smaragd  (7200 )</v>
      </c>
      <c r="F2172" s="1">
        <v>7200</v>
      </c>
      <c r="G2172" s="1" t="s">
        <v>4501</v>
      </c>
      <c r="H2172" s="3" t="s">
        <v>1141</v>
      </c>
      <c r="I2172" s="2">
        <v>4046304274279</v>
      </c>
      <c r="J2172" s="21">
        <v>31.45</v>
      </c>
      <c r="L2172" s="63">
        <f t="shared" si="207"/>
        <v>75.5</v>
      </c>
      <c r="M2172" t="s">
        <v>1590</v>
      </c>
      <c r="N2172" t="s">
        <v>3852</v>
      </c>
      <c r="O2172" t="s">
        <v>3853</v>
      </c>
      <c r="P2172" s="15">
        <f t="shared" si="212"/>
        <v>49.075000000000003</v>
      </c>
      <c r="Q2172" s="5">
        <f t="shared" si="209"/>
        <v>0</v>
      </c>
      <c r="R2172" s="21">
        <f t="shared" si="210"/>
        <v>17.625000000000004</v>
      </c>
      <c r="S2172"/>
    </row>
    <row r="2173" spans="1:19" x14ac:dyDescent="0.25">
      <c r="A2173" t="s">
        <v>3851</v>
      </c>
      <c r="B2173" s="3" t="s">
        <v>4353</v>
      </c>
      <c r="C2173" t="s">
        <v>4031</v>
      </c>
      <c r="D2173" t="str">
        <f t="shared" si="211"/>
        <v>70% Virgin wool (organic),  28% Silk,  2% Elastane</v>
      </c>
      <c r="E2173" t="str">
        <f t="shared" si="208"/>
        <v>smaragd  (7200 )</v>
      </c>
      <c r="F2173" s="1">
        <v>7200</v>
      </c>
      <c r="G2173" s="1" t="s">
        <v>4501</v>
      </c>
      <c r="H2173" s="3" t="s">
        <v>1144</v>
      </c>
      <c r="I2173" s="2">
        <v>4046304274309</v>
      </c>
      <c r="J2173" s="21">
        <v>35.450000000000003</v>
      </c>
      <c r="L2173" s="63">
        <f t="shared" si="207"/>
        <v>85.1</v>
      </c>
      <c r="M2173" t="s">
        <v>1590</v>
      </c>
      <c r="N2173" t="s">
        <v>3852</v>
      </c>
      <c r="O2173" t="s">
        <v>3853</v>
      </c>
      <c r="P2173" s="15">
        <f t="shared" si="212"/>
        <v>55.314999999999998</v>
      </c>
      <c r="Q2173" s="5">
        <f t="shared" si="209"/>
        <v>0</v>
      </c>
      <c r="R2173" s="21">
        <f t="shared" si="210"/>
        <v>19.864999999999995</v>
      </c>
      <c r="S2173"/>
    </row>
    <row r="2174" spans="1:19" x14ac:dyDescent="0.25">
      <c r="A2174" t="s">
        <v>3851</v>
      </c>
      <c r="B2174" s="3" t="s">
        <v>4354</v>
      </c>
      <c r="C2174" t="s">
        <v>4033</v>
      </c>
      <c r="D2174" t="str">
        <f t="shared" si="211"/>
        <v>70% Virgin wool (organic),  28% Silk,  2% Elastane</v>
      </c>
      <c r="E2174" t="str">
        <f t="shared" si="208"/>
        <v>acqua  (7400 )</v>
      </c>
      <c r="F2174" s="1">
        <v>7400</v>
      </c>
      <c r="G2174" s="1" t="s">
        <v>4502</v>
      </c>
      <c r="H2174" s="3" t="s">
        <v>1135</v>
      </c>
      <c r="I2174" s="2">
        <v>4046304287545</v>
      </c>
      <c r="J2174" s="21">
        <v>38.25</v>
      </c>
      <c r="L2174" s="63">
        <f t="shared" si="207"/>
        <v>91.8</v>
      </c>
      <c r="M2174" t="s">
        <v>1590</v>
      </c>
      <c r="N2174" t="s">
        <v>3852</v>
      </c>
      <c r="O2174" t="s">
        <v>3853</v>
      </c>
      <c r="P2174" s="15">
        <f t="shared" si="212"/>
        <v>59.67</v>
      </c>
      <c r="Q2174" s="5">
        <f t="shared" si="209"/>
        <v>0</v>
      </c>
      <c r="R2174" s="21">
        <f t="shared" si="210"/>
        <v>21.42</v>
      </c>
      <c r="S2174"/>
    </row>
    <row r="2175" spans="1:19" x14ac:dyDescent="0.25">
      <c r="A2175" t="s">
        <v>3851</v>
      </c>
      <c r="B2175" s="3" t="s">
        <v>4355</v>
      </c>
      <c r="C2175" t="s">
        <v>4035</v>
      </c>
      <c r="D2175" t="str">
        <f t="shared" si="211"/>
        <v>70% Virgin wool (organic),  28% Silk,  2% Elastane</v>
      </c>
      <c r="E2175" t="str">
        <f t="shared" si="208"/>
        <v>acqua  (7400 )</v>
      </c>
      <c r="F2175" s="1">
        <v>7400</v>
      </c>
      <c r="G2175" s="1" t="s">
        <v>4502</v>
      </c>
      <c r="H2175" s="3" t="s">
        <v>1138</v>
      </c>
      <c r="I2175" s="2">
        <v>4046304287538</v>
      </c>
      <c r="J2175" s="21">
        <v>33.950000000000003</v>
      </c>
      <c r="L2175" s="63">
        <f t="shared" si="207"/>
        <v>81.5</v>
      </c>
      <c r="M2175" t="s">
        <v>1590</v>
      </c>
      <c r="N2175" t="s">
        <v>3852</v>
      </c>
      <c r="O2175" t="s">
        <v>3853</v>
      </c>
      <c r="P2175" s="15">
        <f t="shared" si="212"/>
        <v>52.975000000000001</v>
      </c>
      <c r="Q2175" s="5">
        <f t="shared" si="209"/>
        <v>0</v>
      </c>
      <c r="R2175" s="21">
        <f t="shared" si="210"/>
        <v>19.024999999999999</v>
      </c>
      <c r="S2175"/>
    </row>
    <row r="2176" spans="1:19" x14ac:dyDescent="0.25">
      <c r="A2176" t="s">
        <v>3851</v>
      </c>
      <c r="B2176" s="3" t="s">
        <v>4356</v>
      </c>
      <c r="C2176" t="s">
        <v>4037</v>
      </c>
      <c r="D2176" t="str">
        <f t="shared" si="211"/>
        <v>70% Virgin wool (organic),  28% Silk,  2% Elastane</v>
      </c>
      <c r="E2176" t="str">
        <f t="shared" si="208"/>
        <v>acqua  (7400 )</v>
      </c>
      <c r="F2176" s="1">
        <v>7400</v>
      </c>
      <c r="G2176" s="1" t="s">
        <v>4502</v>
      </c>
      <c r="H2176" s="3" t="s">
        <v>1141</v>
      </c>
      <c r="I2176" s="2">
        <v>4046304287521</v>
      </c>
      <c r="J2176" s="21">
        <v>33.950000000000003</v>
      </c>
      <c r="L2176" s="63">
        <f t="shared" si="207"/>
        <v>81.5</v>
      </c>
      <c r="M2176" t="s">
        <v>1590</v>
      </c>
      <c r="N2176" t="s">
        <v>3852</v>
      </c>
      <c r="O2176" t="s">
        <v>3853</v>
      </c>
      <c r="P2176" s="15">
        <f t="shared" si="212"/>
        <v>52.975000000000001</v>
      </c>
      <c r="Q2176" s="5">
        <f t="shared" si="209"/>
        <v>0</v>
      </c>
      <c r="R2176" s="21">
        <f t="shared" si="210"/>
        <v>19.024999999999999</v>
      </c>
      <c r="S2176"/>
    </row>
    <row r="2177" spans="1:19" x14ac:dyDescent="0.25">
      <c r="A2177" t="s">
        <v>3851</v>
      </c>
      <c r="B2177" s="3" t="s">
        <v>4357</v>
      </c>
      <c r="C2177" t="s">
        <v>4039</v>
      </c>
      <c r="D2177" t="str">
        <f t="shared" si="211"/>
        <v>70% Virgin wool (organic),  28% Silk,  2% Elastane</v>
      </c>
      <c r="E2177" t="str">
        <f t="shared" si="208"/>
        <v>acqua  (7400 )</v>
      </c>
      <c r="F2177" s="1">
        <v>7400</v>
      </c>
      <c r="G2177" s="1" t="s">
        <v>4502</v>
      </c>
      <c r="H2177" s="3" t="s">
        <v>1144</v>
      </c>
      <c r="I2177" s="2">
        <v>4046304287552</v>
      </c>
      <c r="J2177" s="21">
        <v>38.25</v>
      </c>
      <c r="L2177" s="63">
        <f t="shared" si="207"/>
        <v>91.8</v>
      </c>
      <c r="M2177" t="s">
        <v>1590</v>
      </c>
      <c r="N2177" t="s">
        <v>3852</v>
      </c>
      <c r="O2177" t="s">
        <v>3853</v>
      </c>
      <c r="P2177" s="15">
        <f t="shared" si="212"/>
        <v>59.67</v>
      </c>
      <c r="Q2177" s="5">
        <f t="shared" si="209"/>
        <v>0</v>
      </c>
      <c r="R2177" s="21">
        <f t="shared" si="210"/>
        <v>21.42</v>
      </c>
      <c r="S2177"/>
    </row>
    <row r="2178" spans="1:19" x14ac:dyDescent="0.25">
      <c r="A2178" t="s">
        <v>3851</v>
      </c>
      <c r="B2178" s="3" t="s">
        <v>4358</v>
      </c>
      <c r="C2178" t="s">
        <v>4041</v>
      </c>
      <c r="D2178" t="str">
        <f t="shared" si="211"/>
        <v>70% Virgin wool (organic),  28% Silk,  2% Elastane</v>
      </c>
      <c r="E2178" t="str">
        <f t="shared" si="208"/>
        <v>black  (9900 )</v>
      </c>
      <c r="F2178" s="1">
        <v>9900</v>
      </c>
      <c r="G2178" s="1" t="s">
        <v>33</v>
      </c>
      <c r="H2178" s="3" t="s">
        <v>1135</v>
      </c>
      <c r="I2178" s="2">
        <v>4046304286296</v>
      </c>
      <c r="J2178" s="21">
        <v>38.25</v>
      </c>
      <c r="L2178" s="63">
        <f t="shared" si="207"/>
        <v>91.8</v>
      </c>
      <c r="M2178" t="s">
        <v>1590</v>
      </c>
      <c r="N2178" t="s">
        <v>3852</v>
      </c>
      <c r="O2178" t="s">
        <v>3853</v>
      </c>
      <c r="P2178" s="15">
        <f t="shared" si="212"/>
        <v>59.67</v>
      </c>
      <c r="Q2178" s="5">
        <f t="shared" si="209"/>
        <v>0</v>
      </c>
      <c r="R2178" s="21">
        <f t="shared" si="210"/>
        <v>21.42</v>
      </c>
      <c r="S2178"/>
    </row>
    <row r="2179" spans="1:19" x14ac:dyDescent="0.25">
      <c r="A2179" t="s">
        <v>3851</v>
      </c>
      <c r="B2179" s="3" t="s">
        <v>4359</v>
      </c>
      <c r="C2179" t="s">
        <v>4043</v>
      </c>
      <c r="D2179" t="str">
        <f t="shared" si="211"/>
        <v>70% Virgin wool (organic),  28% Silk,  2% Elastane</v>
      </c>
      <c r="E2179" t="str">
        <f t="shared" si="208"/>
        <v>black  (9900 )</v>
      </c>
      <c r="F2179" s="1">
        <v>9900</v>
      </c>
      <c r="G2179" s="1" t="s">
        <v>33</v>
      </c>
      <c r="H2179" s="3" t="s">
        <v>1138</v>
      </c>
      <c r="I2179" s="2">
        <v>4046304274323</v>
      </c>
      <c r="J2179" s="21">
        <v>33.950000000000003</v>
      </c>
      <c r="L2179" s="63">
        <f t="shared" si="207"/>
        <v>81.5</v>
      </c>
      <c r="M2179" t="s">
        <v>1590</v>
      </c>
      <c r="N2179" t="s">
        <v>3852</v>
      </c>
      <c r="O2179" t="s">
        <v>3853</v>
      </c>
      <c r="P2179" s="15">
        <f t="shared" si="212"/>
        <v>52.975000000000001</v>
      </c>
      <c r="Q2179" s="5">
        <f t="shared" si="209"/>
        <v>0</v>
      </c>
      <c r="R2179" s="21">
        <f t="shared" si="210"/>
        <v>19.024999999999999</v>
      </c>
      <c r="S2179"/>
    </row>
    <row r="2180" spans="1:19" x14ac:dyDescent="0.25">
      <c r="A2180" t="s">
        <v>3851</v>
      </c>
      <c r="B2180" s="3" t="s">
        <v>4360</v>
      </c>
      <c r="C2180" t="s">
        <v>4045</v>
      </c>
      <c r="D2180" t="str">
        <f t="shared" si="211"/>
        <v>70% Virgin wool (organic),  28% Silk,  2% Elastane</v>
      </c>
      <c r="E2180" t="str">
        <f t="shared" si="208"/>
        <v>black  (9900 )</v>
      </c>
      <c r="F2180" s="1">
        <v>9900</v>
      </c>
      <c r="G2180" s="1" t="s">
        <v>33</v>
      </c>
      <c r="H2180" s="3" t="s">
        <v>1141</v>
      </c>
      <c r="I2180" s="2">
        <v>4046304274316</v>
      </c>
      <c r="J2180" s="21">
        <v>33.950000000000003</v>
      </c>
      <c r="L2180" s="63">
        <f t="shared" si="207"/>
        <v>81.5</v>
      </c>
      <c r="M2180" t="s">
        <v>1590</v>
      </c>
      <c r="N2180" t="s">
        <v>3852</v>
      </c>
      <c r="O2180" t="s">
        <v>3853</v>
      </c>
      <c r="P2180" s="15">
        <f t="shared" si="212"/>
        <v>52.975000000000001</v>
      </c>
      <c r="Q2180" s="5">
        <f t="shared" si="209"/>
        <v>0</v>
      </c>
      <c r="R2180" s="21">
        <f t="shared" si="210"/>
        <v>19.024999999999999</v>
      </c>
      <c r="S2180"/>
    </row>
    <row r="2181" spans="1:19" x14ac:dyDescent="0.25">
      <c r="A2181" t="s">
        <v>3851</v>
      </c>
      <c r="B2181" s="3" t="s">
        <v>4361</v>
      </c>
      <c r="C2181" t="s">
        <v>4047</v>
      </c>
      <c r="D2181" t="str">
        <f t="shared" si="211"/>
        <v>70% Virgin wool (organic),  28% Silk,  2% Elastane</v>
      </c>
      <c r="E2181" t="str">
        <f t="shared" si="208"/>
        <v>black  (9900 )</v>
      </c>
      <c r="F2181" s="1">
        <v>9900</v>
      </c>
      <c r="G2181" s="1" t="s">
        <v>33</v>
      </c>
      <c r="H2181" s="3" t="s">
        <v>1144</v>
      </c>
      <c r="I2181" s="2">
        <v>4046304274330</v>
      </c>
      <c r="J2181" s="21">
        <v>38.25</v>
      </c>
      <c r="L2181" s="63">
        <f t="shared" ref="L2181:L2244" si="213">ROUND((J2181*2.4)/50,3)*50</f>
        <v>91.8</v>
      </c>
      <c r="M2181" t="s">
        <v>1590</v>
      </c>
      <c r="N2181" t="s">
        <v>3852</v>
      </c>
      <c r="O2181" t="s">
        <v>3853</v>
      </c>
      <c r="P2181" s="15">
        <f t="shared" si="212"/>
        <v>59.67</v>
      </c>
      <c r="Q2181" s="5">
        <f t="shared" si="209"/>
        <v>0</v>
      </c>
      <c r="R2181" s="21">
        <f t="shared" si="210"/>
        <v>21.42</v>
      </c>
      <c r="S2181"/>
    </row>
    <row r="2182" spans="1:19" x14ac:dyDescent="0.25">
      <c r="A2182" t="s">
        <v>3851</v>
      </c>
      <c r="B2182" s="3" t="s">
        <v>4362</v>
      </c>
      <c r="C2182" t="s">
        <v>4049</v>
      </c>
      <c r="D2182" t="str">
        <f t="shared" si="211"/>
        <v>70% Virgin wool (organic),  28% Silk,  2% Elastane</v>
      </c>
      <c r="E2182" t="str">
        <f t="shared" ref="E2182:E2245" si="214">G2182&amp;" "&amp;" (" &amp;F2182&amp;" )"</f>
        <v>smaragd  (7200 )</v>
      </c>
      <c r="F2182" s="1">
        <v>7200</v>
      </c>
      <c r="G2182" s="1" t="s">
        <v>4501</v>
      </c>
      <c r="H2182" s="3" t="s">
        <v>1135</v>
      </c>
      <c r="I2182" s="2">
        <v>4046304274361</v>
      </c>
      <c r="J2182" s="21">
        <v>40.950000000000003</v>
      </c>
      <c r="L2182" s="63">
        <f t="shared" si="213"/>
        <v>98.3</v>
      </c>
      <c r="M2182" t="s">
        <v>1590</v>
      </c>
      <c r="N2182" t="s">
        <v>3852</v>
      </c>
      <c r="O2182" t="s">
        <v>3853</v>
      </c>
      <c r="P2182" s="15">
        <f t="shared" si="212"/>
        <v>63.895000000000003</v>
      </c>
      <c r="Q2182" s="5">
        <f t="shared" ref="Q2182:Q2245" si="215">K2182*P2182</f>
        <v>0</v>
      </c>
      <c r="R2182" s="21">
        <f t="shared" ref="R2182:R2245" si="216">P2182-J2182</f>
        <v>22.945</v>
      </c>
      <c r="S2182"/>
    </row>
    <row r="2183" spans="1:19" x14ac:dyDescent="0.25">
      <c r="A2183" t="s">
        <v>3851</v>
      </c>
      <c r="B2183" s="3" t="s">
        <v>4363</v>
      </c>
      <c r="C2183" t="s">
        <v>4051</v>
      </c>
      <c r="D2183" t="str">
        <f t="shared" si="211"/>
        <v>70% Virgin wool (organic),  28% Silk,  2% Elastane</v>
      </c>
      <c r="E2183" t="str">
        <f t="shared" si="214"/>
        <v>smaragd  (7200 )</v>
      </c>
      <c r="F2183" s="1">
        <v>7200</v>
      </c>
      <c r="G2183" s="1" t="s">
        <v>4501</v>
      </c>
      <c r="H2183" s="3" t="s">
        <v>1138</v>
      </c>
      <c r="I2183" s="2">
        <v>4046304274354</v>
      </c>
      <c r="J2183" s="21">
        <v>35.950000000000003</v>
      </c>
      <c r="L2183" s="63">
        <f t="shared" si="213"/>
        <v>86.3</v>
      </c>
      <c r="M2183" t="s">
        <v>1590</v>
      </c>
      <c r="N2183" t="s">
        <v>3852</v>
      </c>
      <c r="O2183" t="s">
        <v>3853</v>
      </c>
      <c r="P2183" s="15">
        <f t="shared" si="212"/>
        <v>56.094999999999999</v>
      </c>
      <c r="Q2183" s="5">
        <f t="shared" si="215"/>
        <v>0</v>
      </c>
      <c r="R2183" s="21">
        <f t="shared" si="216"/>
        <v>20.144999999999996</v>
      </c>
      <c r="S2183"/>
    </row>
    <row r="2184" spans="1:19" x14ac:dyDescent="0.25">
      <c r="A2184" t="s">
        <v>3851</v>
      </c>
      <c r="B2184" s="3" t="s">
        <v>4364</v>
      </c>
      <c r="C2184" t="s">
        <v>4053</v>
      </c>
      <c r="D2184" t="str">
        <f t="shared" si="211"/>
        <v>70% Virgin wool (organic),  28% Silk,  2% Elastane</v>
      </c>
      <c r="E2184" t="str">
        <f t="shared" si="214"/>
        <v>smaragd  (7200 )</v>
      </c>
      <c r="F2184" s="1">
        <v>7200</v>
      </c>
      <c r="G2184" s="1" t="s">
        <v>4501</v>
      </c>
      <c r="H2184" s="3" t="s">
        <v>1141</v>
      </c>
      <c r="I2184" s="2">
        <v>4046304274347</v>
      </c>
      <c r="J2184" s="21">
        <v>35.950000000000003</v>
      </c>
      <c r="L2184" s="63">
        <f t="shared" si="213"/>
        <v>86.3</v>
      </c>
      <c r="M2184" t="s">
        <v>1590</v>
      </c>
      <c r="N2184" t="s">
        <v>3852</v>
      </c>
      <c r="O2184" t="s">
        <v>3853</v>
      </c>
      <c r="P2184" s="15">
        <f t="shared" si="212"/>
        <v>56.094999999999999</v>
      </c>
      <c r="Q2184" s="5">
        <f t="shared" si="215"/>
        <v>0</v>
      </c>
      <c r="R2184" s="21">
        <f t="shared" si="216"/>
        <v>20.144999999999996</v>
      </c>
      <c r="S2184"/>
    </row>
    <row r="2185" spans="1:19" x14ac:dyDescent="0.25">
      <c r="A2185" t="s">
        <v>3851</v>
      </c>
      <c r="B2185" s="3" t="s">
        <v>4365</v>
      </c>
      <c r="C2185" t="s">
        <v>4055</v>
      </c>
      <c r="D2185" t="str">
        <f t="shared" si="211"/>
        <v>70% Virgin wool (organic),  28% Silk,  2% Elastane</v>
      </c>
      <c r="E2185" t="str">
        <f t="shared" si="214"/>
        <v>smaragd  (7200 )</v>
      </c>
      <c r="F2185" s="1">
        <v>7200</v>
      </c>
      <c r="G2185" s="1" t="s">
        <v>4501</v>
      </c>
      <c r="H2185" s="3" t="s">
        <v>1144</v>
      </c>
      <c r="I2185" s="2">
        <v>4046304274378</v>
      </c>
      <c r="J2185" s="21">
        <v>40.950000000000003</v>
      </c>
      <c r="L2185" s="63">
        <f t="shared" si="213"/>
        <v>98.3</v>
      </c>
      <c r="M2185" t="s">
        <v>1590</v>
      </c>
      <c r="N2185" t="s">
        <v>3852</v>
      </c>
      <c r="O2185" t="s">
        <v>3853</v>
      </c>
      <c r="P2185" s="15">
        <f t="shared" si="212"/>
        <v>63.895000000000003</v>
      </c>
      <c r="Q2185" s="5">
        <f t="shared" si="215"/>
        <v>0</v>
      </c>
      <c r="R2185" s="21">
        <f t="shared" si="216"/>
        <v>22.945</v>
      </c>
      <c r="S2185"/>
    </row>
    <row r="2186" spans="1:19" x14ac:dyDescent="0.25">
      <c r="A2186" t="s">
        <v>3851</v>
      </c>
      <c r="B2186" s="3" t="s">
        <v>4366</v>
      </c>
      <c r="C2186" t="s">
        <v>4057</v>
      </c>
      <c r="D2186" t="str">
        <f t="shared" si="211"/>
        <v>70% Virgin wool (organic),  28% Silk,  2% Elastane</v>
      </c>
      <c r="E2186" t="str">
        <f t="shared" si="214"/>
        <v>acqua  (7400 )</v>
      </c>
      <c r="F2186" s="1">
        <v>7400</v>
      </c>
      <c r="G2186" s="1" t="s">
        <v>4502</v>
      </c>
      <c r="H2186" s="3" t="s">
        <v>1135</v>
      </c>
      <c r="I2186" s="2">
        <v>4046304287583</v>
      </c>
      <c r="J2186" s="21">
        <v>45</v>
      </c>
      <c r="L2186" s="63">
        <f t="shared" si="213"/>
        <v>108</v>
      </c>
      <c r="M2186" t="s">
        <v>1590</v>
      </c>
      <c r="N2186" t="s">
        <v>3852</v>
      </c>
      <c r="O2186" t="s">
        <v>3853</v>
      </c>
      <c r="P2186" s="15">
        <f t="shared" si="212"/>
        <v>70.2</v>
      </c>
      <c r="Q2186" s="5">
        <f t="shared" si="215"/>
        <v>0</v>
      </c>
      <c r="R2186" s="21">
        <f t="shared" si="216"/>
        <v>25.200000000000003</v>
      </c>
      <c r="S2186"/>
    </row>
    <row r="2187" spans="1:19" x14ac:dyDescent="0.25">
      <c r="A2187" t="s">
        <v>3851</v>
      </c>
      <c r="B2187" s="3" t="s">
        <v>4367</v>
      </c>
      <c r="C2187" t="s">
        <v>4059</v>
      </c>
      <c r="D2187" t="str">
        <f t="shared" si="211"/>
        <v>70% Virgin wool (organic),  28% Silk,  2% Elastane</v>
      </c>
      <c r="E2187" t="str">
        <f t="shared" si="214"/>
        <v>acqua  (7400 )</v>
      </c>
      <c r="F2187" s="1">
        <v>7400</v>
      </c>
      <c r="G2187" s="1" t="s">
        <v>4502</v>
      </c>
      <c r="H2187" s="3" t="s">
        <v>1138</v>
      </c>
      <c r="I2187" s="2">
        <v>4046304287576</v>
      </c>
      <c r="J2187" s="21">
        <v>38.700000000000003</v>
      </c>
      <c r="L2187" s="63">
        <f t="shared" si="213"/>
        <v>92.9</v>
      </c>
      <c r="M2187" t="s">
        <v>1590</v>
      </c>
      <c r="N2187" t="s">
        <v>3852</v>
      </c>
      <c r="O2187" t="s">
        <v>3853</v>
      </c>
      <c r="P2187" s="15">
        <f t="shared" si="212"/>
        <v>60.385000000000005</v>
      </c>
      <c r="Q2187" s="5">
        <f t="shared" si="215"/>
        <v>0</v>
      </c>
      <c r="R2187" s="21">
        <f t="shared" si="216"/>
        <v>21.685000000000002</v>
      </c>
      <c r="S2187"/>
    </row>
    <row r="2188" spans="1:19" x14ac:dyDescent="0.25">
      <c r="A2188" t="s">
        <v>3851</v>
      </c>
      <c r="B2188" s="3" t="s">
        <v>4368</v>
      </c>
      <c r="C2188" t="s">
        <v>4061</v>
      </c>
      <c r="D2188" t="str">
        <f t="shared" si="211"/>
        <v>70% Virgin wool (organic),  28% Silk,  2% Elastane</v>
      </c>
      <c r="E2188" t="str">
        <f t="shared" si="214"/>
        <v>acqua  (7400 )</v>
      </c>
      <c r="F2188" s="1">
        <v>7400</v>
      </c>
      <c r="G2188" s="1" t="s">
        <v>4502</v>
      </c>
      <c r="H2188" s="3" t="s">
        <v>1141</v>
      </c>
      <c r="I2188" s="2">
        <v>4046304287569</v>
      </c>
      <c r="J2188" s="21">
        <v>38.700000000000003</v>
      </c>
      <c r="L2188" s="63">
        <f t="shared" si="213"/>
        <v>92.9</v>
      </c>
      <c r="M2188" t="s">
        <v>1590</v>
      </c>
      <c r="N2188" t="s">
        <v>3852</v>
      </c>
      <c r="O2188" t="s">
        <v>3853</v>
      </c>
      <c r="P2188" s="15">
        <f t="shared" si="212"/>
        <v>60.385000000000005</v>
      </c>
      <c r="Q2188" s="5">
        <f t="shared" si="215"/>
        <v>0</v>
      </c>
      <c r="R2188" s="21">
        <f t="shared" si="216"/>
        <v>21.685000000000002</v>
      </c>
      <c r="S2188"/>
    </row>
    <row r="2189" spans="1:19" x14ac:dyDescent="0.25">
      <c r="A2189" t="s">
        <v>3851</v>
      </c>
      <c r="B2189" s="3" t="s">
        <v>4369</v>
      </c>
      <c r="C2189" t="s">
        <v>4063</v>
      </c>
      <c r="D2189" t="str">
        <f t="shared" si="211"/>
        <v>70% Virgin wool (organic),  28% Silk,  2% Elastane</v>
      </c>
      <c r="E2189" t="str">
        <f t="shared" si="214"/>
        <v>acqua  (7400 )</v>
      </c>
      <c r="F2189" s="1">
        <v>7400</v>
      </c>
      <c r="G2189" s="1" t="s">
        <v>4502</v>
      </c>
      <c r="H2189" s="3" t="s">
        <v>1144</v>
      </c>
      <c r="I2189" s="2">
        <v>4046304287590</v>
      </c>
      <c r="J2189" s="21">
        <v>45</v>
      </c>
      <c r="L2189" s="63">
        <f t="shared" si="213"/>
        <v>108</v>
      </c>
      <c r="M2189" t="s">
        <v>1590</v>
      </c>
      <c r="N2189" t="s">
        <v>3852</v>
      </c>
      <c r="O2189" t="s">
        <v>3853</v>
      </c>
      <c r="P2189" s="15">
        <f t="shared" si="212"/>
        <v>70.2</v>
      </c>
      <c r="Q2189" s="5">
        <f t="shared" si="215"/>
        <v>0</v>
      </c>
      <c r="R2189" s="21">
        <f t="shared" si="216"/>
        <v>25.200000000000003</v>
      </c>
      <c r="S2189"/>
    </row>
    <row r="2190" spans="1:19" x14ac:dyDescent="0.25">
      <c r="A2190" t="s">
        <v>3851</v>
      </c>
      <c r="B2190" s="3" t="s">
        <v>4370</v>
      </c>
      <c r="C2190" t="s">
        <v>4065</v>
      </c>
      <c r="D2190" t="str">
        <f t="shared" si="211"/>
        <v>70% Virgin wool (organic),  28% Silk,  2% Elastane</v>
      </c>
      <c r="E2190" t="str">
        <f t="shared" si="214"/>
        <v>black  (9900 )</v>
      </c>
      <c r="F2190" s="1">
        <v>9900</v>
      </c>
      <c r="G2190" s="1" t="s">
        <v>33</v>
      </c>
      <c r="H2190" s="3" t="s">
        <v>1135</v>
      </c>
      <c r="I2190" s="2">
        <v>4046304274408</v>
      </c>
      <c r="J2190" s="21">
        <v>45</v>
      </c>
      <c r="L2190" s="63">
        <f t="shared" si="213"/>
        <v>108</v>
      </c>
      <c r="M2190" t="s">
        <v>1590</v>
      </c>
      <c r="N2190" t="s">
        <v>3852</v>
      </c>
      <c r="O2190" t="s">
        <v>3853</v>
      </c>
      <c r="P2190" s="15">
        <f t="shared" si="212"/>
        <v>70.2</v>
      </c>
      <c r="Q2190" s="5">
        <f t="shared" si="215"/>
        <v>0</v>
      </c>
      <c r="R2190" s="21">
        <f t="shared" si="216"/>
        <v>25.200000000000003</v>
      </c>
      <c r="S2190"/>
    </row>
    <row r="2191" spans="1:19" x14ac:dyDescent="0.25">
      <c r="A2191" t="s">
        <v>3851</v>
      </c>
      <c r="B2191" s="3" t="s">
        <v>4371</v>
      </c>
      <c r="C2191" t="s">
        <v>4067</v>
      </c>
      <c r="D2191" t="str">
        <f t="shared" si="211"/>
        <v>70% Virgin wool (organic),  28% Silk,  2% Elastane</v>
      </c>
      <c r="E2191" t="str">
        <f t="shared" si="214"/>
        <v>black  (9900 )</v>
      </c>
      <c r="F2191" s="1">
        <v>9900</v>
      </c>
      <c r="G2191" s="1" t="s">
        <v>33</v>
      </c>
      <c r="H2191" s="3" t="s">
        <v>1138</v>
      </c>
      <c r="I2191" s="2">
        <v>4046304274392</v>
      </c>
      <c r="J2191" s="21">
        <v>38.700000000000003</v>
      </c>
      <c r="L2191" s="63">
        <f t="shared" si="213"/>
        <v>92.9</v>
      </c>
      <c r="M2191" t="s">
        <v>1590</v>
      </c>
      <c r="N2191" t="s">
        <v>3852</v>
      </c>
      <c r="O2191" t="s">
        <v>3853</v>
      </c>
      <c r="P2191" s="15">
        <f t="shared" si="212"/>
        <v>60.385000000000005</v>
      </c>
      <c r="Q2191" s="5">
        <f t="shared" si="215"/>
        <v>0</v>
      </c>
      <c r="R2191" s="21">
        <f t="shared" si="216"/>
        <v>21.685000000000002</v>
      </c>
      <c r="S2191"/>
    </row>
    <row r="2192" spans="1:19" x14ac:dyDescent="0.25">
      <c r="A2192" t="s">
        <v>3851</v>
      </c>
      <c r="B2192" s="3" t="s">
        <v>4372</v>
      </c>
      <c r="C2192" t="s">
        <v>4069</v>
      </c>
      <c r="D2192" t="str">
        <f t="shared" si="211"/>
        <v>70% Virgin wool (organic),  28% Silk,  2% Elastane</v>
      </c>
      <c r="E2192" t="str">
        <f t="shared" si="214"/>
        <v>black  (9900 )</v>
      </c>
      <c r="F2192" s="1">
        <v>9900</v>
      </c>
      <c r="G2192" s="1" t="s">
        <v>33</v>
      </c>
      <c r="H2192" s="3" t="s">
        <v>1141</v>
      </c>
      <c r="I2192" s="2">
        <v>4046304274385</v>
      </c>
      <c r="J2192" s="21">
        <v>38.700000000000003</v>
      </c>
      <c r="L2192" s="63">
        <f t="shared" si="213"/>
        <v>92.9</v>
      </c>
      <c r="M2192" t="s">
        <v>1590</v>
      </c>
      <c r="N2192" t="s">
        <v>3852</v>
      </c>
      <c r="O2192" t="s">
        <v>3853</v>
      </c>
      <c r="P2192" s="15">
        <f t="shared" si="212"/>
        <v>60.385000000000005</v>
      </c>
      <c r="Q2192" s="5">
        <f t="shared" si="215"/>
        <v>0</v>
      </c>
      <c r="R2192" s="21">
        <f t="shared" si="216"/>
        <v>21.685000000000002</v>
      </c>
      <c r="S2192"/>
    </row>
    <row r="2193" spans="1:19" x14ac:dyDescent="0.25">
      <c r="A2193" t="s">
        <v>3851</v>
      </c>
      <c r="B2193" s="3" t="s">
        <v>4373</v>
      </c>
      <c r="C2193" t="s">
        <v>4071</v>
      </c>
      <c r="D2193" t="str">
        <f t="shared" si="211"/>
        <v>70% Virgin wool (organic),  28% Silk,  2% Elastane</v>
      </c>
      <c r="E2193" t="str">
        <f t="shared" si="214"/>
        <v>black  (9900 )</v>
      </c>
      <c r="F2193" s="1">
        <v>9900</v>
      </c>
      <c r="G2193" s="1" t="s">
        <v>33</v>
      </c>
      <c r="H2193" s="3" t="s">
        <v>1144</v>
      </c>
      <c r="I2193" s="2">
        <v>4046304274415</v>
      </c>
      <c r="J2193" s="21">
        <v>45</v>
      </c>
      <c r="L2193" s="63">
        <f t="shared" si="213"/>
        <v>108</v>
      </c>
      <c r="M2193" t="s">
        <v>1590</v>
      </c>
      <c r="N2193" t="s">
        <v>3852</v>
      </c>
      <c r="O2193" t="s">
        <v>3853</v>
      </c>
      <c r="P2193" s="15">
        <f t="shared" si="212"/>
        <v>70.2</v>
      </c>
      <c r="Q2193" s="5">
        <f t="shared" si="215"/>
        <v>0</v>
      </c>
      <c r="R2193" s="21">
        <f t="shared" si="216"/>
        <v>25.200000000000003</v>
      </c>
      <c r="S2193"/>
    </row>
    <row r="2194" spans="1:19" x14ac:dyDescent="0.25">
      <c r="A2194" t="s">
        <v>3851</v>
      </c>
      <c r="B2194" s="3" t="s">
        <v>4374</v>
      </c>
      <c r="C2194" t="s">
        <v>4375</v>
      </c>
      <c r="D2194" t="str">
        <f t="shared" si="211"/>
        <v>70% Virgin wool (organic),  28% Silk,  2% Elastane</v>
      </c>
      <c r="E2194" t="str">
        <f t="shared" si="214"/>
        <v>rosso  (2300 )</v>
      </c>
      <c r="F2194" s="1">
        <v>2300</v>
      </c>
      <c r="G2194" s="1" t="s">
        <v>4504</v>
      </c>
      <c r="H2194" s="3" t="s">
        <v>1135</v>
      </c>
      <c r="I2194" s="2">
        <v>4046304250280</v>
      </c>
      <c r="J2194" s="21">
        <v>83.9</v>
      </c>
      <c r="L2194" s="63">
        <f t="shared" si="213"/>
        <v>201.35</v>
      </c>
      <c r="M2194" t="s">
        <v>1590</v>
      </c>
      <c r="N2194" t="s">
        <v>3852</v>
      </c>
      <c r="O2194" t="s">
        <v>3853</v>
      </c>
      <c r="P2194" s="15">
        <f t="shared" si="212"/>
        <v>130.8775</v>
      </c>
      <c r="Q2194" s="5">
        <f t="shared" si="215"/>
        <v>0</v>
      </c>
      <c r="R2194" s="21">
        <f t="shared" si="216"/>
        <v>46.977499999999992</v>
      </c>
      <c r="S2194"/>
    </row>
    <row r="2195" spans="1:19" x14ac:dyDescent="0.25">
      <c r="A2195" t="s">
        <v>3851</v>
      </c>
      <c r="B2195" s="3" t="s">
        <v>4376</v>
      </c>
      <c r="C2195" t="s">
        <v>4377</v>
      </c>
      <c r="D2195" t="str">
        <f t="shared" si="211"/>
        <v>70% Virgin wool (organic),  28% Silk,  2% Elastane</v>
      </c>
      <c r="E2195" t="str">
        <f t="shared" si="214"/>
        <v>rosso  (2300 )</v>
      </c>
      <c r="F2195" s="1">
        <v>2300</v>
      </c>
      <c r="G2195" s="1" t="s">
        <v>4504</v>
      </c>
      <c r="H2195" s="3" t="s">
        <v>1138</v>
      </c>
      <c r="I2195" s="2">
        <v>4046304250273</v>
      </c>
      <c r="J2195" s="21">
        <v>76.900000000000006</v>
      </c>
      <c r="L2195" s="63">
        <f t="shared" si="213"/>
        <v>184.54999999999998</v>
      </c>
      <c r="M2195" t="s">
        <v>1590</v>
      </c>
      <c r="N2195" t="s">
        <v>3852</v>
      </c>
      <c r="O2195" t="s">
        <v>3853</v>
      </c>
      <c r="P2195" s="15">
        <f t="shared" si="212"/>
        <v>119.9575</v>
      </c>
      <c r="Q2195" s="5">
        <f t="shared" si="215"/>
        <v>0</v>
      </c>
      <c r="R2195" s="21">
        <f t="shared" si="216"/>
        <v>43.05749999999999</v>
      </c>
      <c r="S2195"/>
    </row>
    <row r="2196" spans="1:19" x14ac:dyDescent="0.25">
      <c r="A2196" t="s">
        <v>3851</v>
      </c>
      <c r="B2196" s="3" t="s">
        <v>4378</v>
      </c>
      <c r="C2196" t="s">
        <v>4379</v>
      </c>
      <c r="D2196" t="str">
        <f t="shared" si="211"/>
        <v>70% Virgin wool (organic),  28% Silk,  2% Elastane</v>
      </c>
      <c r="E2196" t="str">
        <f t="shared" si="214"/>
        <v>rosso  (2300 )</v>
      </c>
      <c r="F2196" s="1">
        <v>2300</v>
      </c>
      <c r="G2196" s="1" t="s">
        <v>4504</v>
      </c>
      <c r="H2196" s="3" t="s">
        <v>1141</v>
      </c>
      <c r="I2196" s="2">
        <v>4046304250266</v>
      </c>
      <c r="J2196" s="21">
        <v>76.900000000000006</v>
      </c>
      <c r="L2196" s="63">
        <f t="shared" si="213"/>
        <v>184.54999999999998</v>
      </c>
      <c r="M2196" t="s">
        <v>1590</v>
      </c>
      <c r="N2196" t="s">
        <v>3852</v>
      </c>
      <c r="O2196" t="s">
        <v>3853</v>
      </c>
      <c r="P2196" s="15">
        <f t="shared" si="212"/>
        <v>119.9575</v>
      </c>
      <c r="Q2196" s="5">
        <f t="shared" si="215"/>
        <v>0</v>
      </c>
      <c r="R2196" s="21">
        <f t="shared" si="216"/>
        <v>43.05749999999999</v>
      </c>
      <c r="S2196"/>
    </row>
    <row r="2197" spans="1:19" x14ac:dyDescent="0.25">
      <c r="A2197" t="s">
        <v>3851</v>
      </c>
      <c r="B2197" s="3" t="s">
        <v>4380</v>
      </c>
      <c r="C2197" t="s">
        <v>4381</v>
      </c>
      <c r="D2197" t="str">
        <f t="shared" si="211"/>
        <v>70% Virgin wool (organic),  28% Silk,  2% Elastane</v>
      </c>
      <c r="E2197" t="str">
        <f t="shared" si="214"/>
        <v>rosso  (2300 )</v>
      </c>
      <c r="F2197" s="1">
        <v>2300</v>
      </c>
      <c r="G2197" s="1" t="s">
        <v>4504</v>
      </c>
      <c r="H2197" s="3" t="s">
        <v>1144</v>
      </c>
      <c r="I2197" s="2">
        <v>4046304250297</v>
      </c>
      <c r="J2197" s="21">
        <v>83.9</v>
      </c>
      <c r="L2197" s="63">
        <f t="shared" si="213"/>
        <v>201.35</v>
      </c>
      <c r="M2197" t="s">
        <v>1590</v>
      </c>
      <c r="N2197" t="s">
        <v>3852</v>
      </c>
      <c r="O2197" t="s">
        <v>3853</v>
      </c>
      <c r="P2197" s="15">
        <f t="shared" si="212"/>
        <v>130.8775</v>
      </c>
      <c r="Q2197" s="5">
        <f t="shared" si="215"/>
        <v>0</v>
      </c>
      <c r="R2197" s="21">
        <f t="shared" si="216"/>
        <v>46.977499999999992</v>
      </c>
      <c r="S2197"/>
    </row>
    <row r="2198" spans="1:19" x14ac:dyDescent="0.25">
      <c r="A2198" t="s">
        <v>3851</v>
      </c>
      <c r="B2198" s="3" t="s">
        <v>4382</v>
      </c>
      <c r="C2198" t="s">
        <v>4073</v>
      </c>
      <c r="D2198" t="str">
        <f t="shared" si="211"/>
        <v>70% Virgin wool (organic),  28% Silk,  2% Elastane</v>
      </c>
      <c r="E2198" t="str">
        <f t="shared" si="214"/>
        <v>smaragd  (7200 )</v>
      </c>
      <c r="F2198" s="1">
        <v>7200</v>
      </c>
      <c r="G2198" s="1" t="s">
        <v>4501</v>
      </c>
      <c r="H2198" s="3" t="s">
        <v>1135</v>
      </c>
      <c r="I2198" s="2">
        <v>4046304274958</v>
      </c>
      <c r="J2198" s="21">
        <v>83.9</v>
      </c>
      <c r="L2198" s="63">
        <f t="shared" si="213"/>
        <v>201.35</v>
      </c>
      <c r="M2198" t="s">
        <v>1590</v>
      </c>
      <c r="N2198" t="s">
        <v>3852</v>
      </c>
      <c r="O2198" t="s">
        <v>3853</v>
      </c>
      <c r="P2198" s="15">
        <f t="shared" si="212"/>
        <v>130.8775</v>
      </c>
      <c r="Q2198" s="5">
        <f t="shared" si="215"/>
        <v>0</v>
      </c>
      <c r="R2198" s="21">
        <f t="shared" si="216"/>
        <v>46.977499999999992</v>
      </c>
      <c r="S2198"/>
    </row>
    <row r="2199" spans="1:19" x14ac:dyDescent="0.25">
      <c r="A2199" t="s">
        <v>3851</v>
      </c>
      <c r="B2199" s="3" t="s">
        <v>4383</v>
      </c>
      <c r="C2199" t="s">
        <v>4075</v>
      </c>
      <c r="D2199" t="str">
        <f t="shared" si="211"/>
        <v>70% Virgin wool (organic),  28% Silk,  2% Elastane</v>
      </c>
      <c r="E2199" t="str">
        <f t="shared" si="214"/>
        <v>smaragd  (7200 )</v>
      </c>
      <c r="F2199" s="1">
        <v>7200</v>
      </c>
      <c r="G2199" s="1" t="s">
        <v>4501</v>
      </c>
      <c r="H2199" s="3" t="s">
        <v>1138</v>
      </c>
      <c r="I2199" s="2">
        <v>4046304274941</v>
      </c>
      <c r="J2199" s="21">
        <v>76.900000000000006</v>
      </c>
      <c r="L2199" s="63">
        <f t="shared" si="213"/>
        <v>184.54999999999998</v>
      </c>
      <c r="M2199" t="s">
        <v>1590</v>
      </c>
      <c r="N2199" t="s">
        <v>3852</v>
      </c>
      <c r="O2199" t="s">
        <v>3853</v>
      </c>
      <c r="P2199" s="15">
        <f t="shared" si="212"/>
        <v>119.9575</v>
      </c>
      <c r="Q2199" s="5">
        <f t="shared" si="215"/>
        <v>0</v>
      </c>
      <c r="R2199" s="21">
        <f t="shared" si="216"/>
        <v>43.05749999999999</v>
      </c>
      <c r="S2199"/>
    </row>
    <row r="2200" spans="1:19" x14ac:dyDescent="0.25">
      <c r="A2200" t="s">
        <v>3851</v>
      </c>
      <c r="B2200" s="3" t="s">
        <v>4384</v>
      </c>
      <c r="C2200" t="s">
        <v>4077</v>
      </c>
      <c r="D2200" t="str">
        <f t="shared" si="211"/>
        <v>70% Virgin wool (organic),  28% Silk,  2% Elastane</v>
      </c>
      <c r="E2200" t="str">
        <f t="shared" si="214"/>
        <v>smaragd  (7200 )</v>
      </c>
      <c r="F2200" s="1">
        <v>7200</v>
      </c>
      <c r="G2200" s="1" t="s">
        <v>4501</v>
      </c>
      <c r="H2200" s="3" t="s">
        <v>1141</v>
      </c>
      <c r="I2200" s="2">
        <v>4046304274934</v>
      </c>
      <c r="J2200" s="21">
        <v>76.900000000000006</v>
      </c>
      <c r="L2200" s="63">
        <f t="shared" si="213"/>
        <v>184.54999999999998</v>
      </c>
      <c r="M2200" t="s">
        <v>1590</v>
      </c>
      <c r="N2200" t="s">
        <v>3852</v>
      </c>
      <c r="O2200" t="s">
        <v>3853</v>
      </c>
      <c r="P2200" s="15">
        <f t="shared" si="212"/>
        <v>119.9575</v>
      </c>
      <c r="Q2200" s="5">
        <f t="shared" si="215"/>
        <v>0</v>
      </c>
      <c r="R2200" s="21">
        <f t="shared" si="216"/>
        <v>43.05749999999999</v>
      </c>
      <c r="S2200"/>
    </row>
    <row r="2201" spans="1:19" x14ac:dyDescent="0.25">
      <c r="A2201" t="s">
        <v>3851</v>
      </c>
      <c r="B2201" s="3" t="s">
        <v>4385</v>
      </c>
      <c r="C2201" t="s">
        <v>4079</v>
      </c>
      <c r="D2201" t="str">
        <f t="shared" si="211"/>
        <v>70% Virgin wool (organic),  28% Silk,  2% Elastane</v>
      </c>
      <c r="E2201" t="str">
        <f t="shared" si="214"/>
        <v>smaragd  (7200 )</v>
      </c>
      <c r="F2201" s="1">
        <v>7200</v>
      </c>
      <c r="G2201" s="1" t="s">
        <v>4501</v>
      </c>
      <c r="H2201" s="3" t="s">
        <v>1144</v>
      </c>
      <c r="I2201" s="2">
        <v>4046304274965</v>
      </c>
      <c r="J2201" s="21">
        <v>83.9</v>
      </c>
      <c r="L2201" s="63">
        <f t="shared" si="213"/>
        <v>201.35</v>
      </c>
      <c r="M2201" t="s">
        <v>1590</v>
      </c>
      <c r="N2201" t="s">
        <v>3852</v>
      </c>
      <c r="O2201" t="s">
        <v>3853</v>
      </c>
      <c r="P2201" s="15">
        <f t="shared" si="212"/>
        <v>130.8775</v>
      </c>
      <c r="Q2201" s="5">
        <f t="shared" si="215"/>
        <v>0</v>
      </c>
      <c r="R2201" s="21">
        <f t="shared" si="216"/>
        <v>46.977499999999992</v>
      </c>
      <c r="S2201"/>
    </row>
    <row r="2202" spans="1:19" x14ac:dyDescent="0.25">
      <c r="A2202" t="s">
        <v>3851</v>
      </c>
      <c r="B2202" s="3" t="s">
        <v>4386</v>
      </c>
      <c r="C2202" t="s">
        <v>4081</v>
      </c>
      <c r="D2202" t="str">
        <f t="shared" si="211"/>
        <v>70% Virgin wool (organic),  28% Silk,  2% Elastane</v>
      </c>
      <c r="E2202" t="str">
        <f t="shared" si="214"/>
        <v>acqua  (7400 )</v>
      </c>
      <c r="F2202" s="1">
        <v>7400</v>
      </c>
      <c r="G2202" s="1" t="s">
        <v>4502</v>
      </c>
      <c r="H2202" s="3" t="s">
        <v>1135</v>
      </c>
      <c r="I2202" s="2">
        <v>4046304287675</v>
      </c>
      <c r="J2202" s="21">
        <v>83.9</v>
      </c>
      <c r="L2202" s="63">
        <f t="shared" si="213"/>
        <v>201.35</v>
      </c>
      <c r="M2202" t="s">
        <v>1590</v>
      </c>
      <c r="N2202" t="s">
        <v>3852</v>
      </c>
      <c r="O2202" t="s">
        <v>3853</v>
      </c>
      <c r="P2202" s="15">
        <f t="shared" si="212"/>
        <v>130.8775</v>
      </c>
      <c r="Q2202" s="5">
        <f t="shared" si="215"/>
        <v>0</v>
      </c>
      <c r="R2202" s="21">
        <f t="shared" si="216"/>
        <v>46.977499999999992</v>
      </c>
      <c r="S2202"/>
    </row>
    <row r="2203" spans="1:19" x14ac:dyDescent="0.25">
      <c r="A2203" t="s">
        <v>3851</v>
      </c>
      <c r="B2203" s="3" t="s">
        <v>4387</v>
      </c>
      <c r="C2203" t="s">
        <v>4083</v>
      </c>
      <c r="D2203" t="str">
        <f t="shared" si="211"/>
        <v>70% Virgin wool (organic),  28% Silk,  2% Elastane</v>
      </c>
      <c r="E2203" t="str">
        <f t="shared" si="214"/>
        <v>acqua  (7400 )</v>
      </c>
      <c r="F2203" s="1">
        <v>7400</v>
      </c>
      <c r="G2203" s="1" t="s">
        <v>4502</v>
      </c>
      <c r="H2203" s="3" t="s">
        <v>1138</v>
      </c>
      <c r="I2203" s="2">
        <v>4046304287668</v>
      </c>
      <c r="J2203" s="21">
        <v>76.900000000000006</v>
      </c>
      <c r="L2203" s="63">
        <f t="shared" si="213"/>
        <v>184.54999999999998</v>
      </c>
      <c r="M2203" t="s">
        <v>1590</v>
      </c>
      <c r="N2203" t="s">
        <v>3852</v>
      </c>
      <c r="O2203" t="s">
        <v>3853</v>
      </c>
      <c r="P2203" s="15">
        <f t="shared" si="212"/>
        <v>119.9575</v>
      </c>
      <c r="Q2203" s="5">
        <f t="shared" si="215"/>
        <v>0</v>
      </c>
      <c r="R2203" s="21">
        <f t="shared" si="216"/>
        <v>43.05749999999999</v>
      </c>
      <c r="S2203"/>
    </row>
    <row r="2204" spans="1:19" x14ac:dyDescent="0.25">
      <c r="A2204" t="s">
        <v>3851</v>
      </c>
      <c r="B2204" s="3" t="s">
        <v>4388</v>
      </c>
      <c r="C2204" t="s">
        <v>4085</v>
      </c>
      <c r="D2204" t="str">
        <f t="shared" si="211"/>
        <v>70% Virgin wool (organic),  28% Silk,  2% Elastane</v>
      </c>
      <c r="E2204" t="str">
        <f t="shared" si="214"/>
        <v>acqua  (7400 )</v>
      </c>
      <c r="F2204" s="1">
        <v>7400</v>
      </c>
      <c r="G2204" s="1" t="s">
        <v>4502</v>
      </c>
      <c r="H2204" s="3" t="s">
        <v>1141</v>
      </c>
      <c r="I2204" s="2">
        <v>4046304287651</v>
      </c>
      <c r="J2204" s="21">
        <v>76.900000000000006</v>
      </c>
      <c r="L2204" s="63">
        <f t="shared" si="213"/>
        <v>184.54999999999998</v>
      </c>
      <c r="M2204" t="s">
        <v>1590</v>
      </c>
      <c r="N2204" t="s">
        <v>3852</v>
      </c>
      <c r="O2204" t="s">
        <v>3853</v>
      </c>
      <c r="P2204" s="15">
        <f t="shared" si="212"/>
        <v>119.9575</v>
      </c>
      <c r="Q2204" s="5">
        <f t="shared" si="215"/>
        <v>0</v>
      </c>
      <c r="R2204" s="21">
        <f t="shared" si="216"/>
        <v>43.05749999999999</v>
      </c>
      <c r="S2204"/>
    </row>
    <row r="2205" spans="1:19" x14ac:dyDescent="0.25">
      <c r="A2205" t="s">
        <v>3851</v>
      </c>
      <c r="B2205" s="3" t="s">
        <v>4389</v>
      </c>
      <c r="C2205" t="s">
        <v>4087</v>
      </c>
      <c r="D2205" t="str">
        <f t="shared" si="211"/>
        <v>70% Virgin wool (organic),  28% Silk,  2% Elastane</v>
      </c>
      <c r="E2205" t="str">
        <f t="shared" si="214"/>
        <v>acqua  (7400 )</v>
      </c>
      <c r="F2205" s="1">
        <v>7400</v>
      </c>
      <c r="G2205" s="1" t="s">
        <v>4502</v>
      </c>
      <c r="H2205" s="3" t="s">
        <v>1144</v>
      </c>
      <c r="I2205" s="2">
        <v>4046304287682</v>
      </c>
      <c r="J2205" s="21">
        <v>83.9</v>
      </c>
      <c r="L2205" s="63">
        <f t="shared" si="213"/>
        <v>201.35</v>
      </c>
      <c r="M2205" t="s">
        <v>1590</v>
      </c>
      <c r="N2205" t="s">
        <v>3852</v>
      </c>
      <c r="O2205" t="s">
        <v>3853</v>
      </c>
      <c r="P2205" s="15">
        <f t="shared" si="212"/>
        <v>130.8775</v>
      </c>
      <c r="Q2205" s="5">
        <f t="shared" si="215"/>
        <v>0</v>
      </c>
      <c r="R2205" s="21">
        <f t="shared" si="216"/>
        <v>46.977499999999992</v>
      </c>
      <c r="S2205"/>
    </row>
    <row r="2206" spans="1:19" x14ac:dyDescent="0.25">
      <c r="A2206" t="s">
        <v>3851</v>
      </c>
      <c r="B2206" s="3" t="s">
        <v>4390</v>
      </c>
      <c r="C2206" t="s">
        <v>4089</v>
      </c>
      <c r="D2206" t="str">
        <f t="shared" si="211"/>
        <v>70% Virgin wool (organic),  28% Silk,  2% Elastane</v>
      </c>
      <c r="E2206" t="str">
        <f t="shared" si="214"/>
        <v>black  (9900 )</v>
      </c>
      <c r="F2206" s="1">
        <v>9900</v>
      </c>
      <c r="G2206" s="1" t="s">
        <v>33</v>
      </c>
      <c r="H2206" s="3" t="s">
        <v>1135</v>
      </c>
      <c r="I2206" s="2">
        <v>4046304274996</v>
      </c>
      <c r="J2206" s="21">
        <v>83.9</v>
      </c>
      <c r="L2206" s="63">
        <f t="shared" si="213"/>
        <v>201.35</v>
      </c>
      <c r="M2206" t="s">
        <v>1590</v>
      </c>
      <c r="N2206" t="s">
        <v>3852</v>
      </c>
      <c r="O2206" t="s">
        <v>3853</v>
      </c>
      <c r="P2206" s="15">
        <f t="shared" si="212"/>
        <v>130.8775</v>
      </c>
      <c r="Q2206" s="5">
        <f t="shared" si="215"/>
        <v>0</v>
      </c>
      <c r="R2206" s="21">
        <f t="shared" si="216"/>
        <v>46.977499999999992</v>
      </c>
      <c r="S2206"/>
    </row>
    <row r="2207" spans="1:19" x14ac:dyDescent="0.25">
      <c r="A2207" t="s">
        <v>3851</v>
      </c>
      <c r="B2207" s="3" t="s">
        <v>4391</v>
      </c>
      <c r="C2207" t="s">
        <v>4091</v>
      </c>
      <c r="D2207" t="str">
        <f t="shared" si="211"/>
        <v>70% Virgin wool (organic),  28% Silk,  2% Elastane</v>
      </c>
      <c r="E2207" t="str">
        <f t="shared" si="214"/>
        <v>black  (9900 )</v>
      </c>
      <c r="F2207" s="1">
        <v>9900</v>
      </c>
      <c r="G2207" s="1" t="s">
        <v>33</v>
      </c>
      <c r="H2207" s="3" t="s">
        <v>1138</v>
      </c>
      <c r="I2207" s="2">
        <v>4046304274989</v>
      </c>
      <c r="J2207" s="21">
        <v>76.900000000000006</v>
      </c>
      <c r="L2207" s="63">
        <f t="shared" si="213"/>
        <v>184.54999999999998</v>
      </c>
      <c r="M2207" t="s">
        <v>1590</v>
      </c>
      <c r="N2207" t="s">
        <v>3852</v>
      </c>
      <c r="O2207" t="s">
        <v>3853</v>
      </c>
      <c r="P2207" s="15">
        <f t="shared" si="212"/>
        <v>119.9575</v>
      </c>
      <c r="Q2207" s="5">
        <f t="shared" si="215"/>
        <v>0</v>
      </c>
      <c r="R2207" s="21">
        <f t="shared" si="216"/>
        <v>43.05749999999999</v>
      </c>
      <c r="S2207"/>
    </row>
    <row r="2208" spans="1:19" x14ac:dyDescent="0.25">
      <c r="A2208" t="s">
        <v>3851</v>
      </c>
      <c r="B2208" s="3" t="s">
        <v>4392</v>
      </c>
      <c r="C2208" t="s">
        <v>4093</v>
      </c>
      <c r="D2208" t="str">
        <f t="shared" si="211"/>
        <v>70% Virgin wool (organic),  28% Silk,  2% Elastane</v>
      </c>
      <c r="E2208" t="str">
        <f t="shared" si="214"/>
        <v>black  (9900 )</v>
      </c>
      <c r="F2208" s="1">
        <v>9900</v>
      </c>
      <c r="G2208" s="1" t="s">
        <v>33</v>
      </c>
      <c r="H2208" s="3" t="s">
        <v>1141</v>
      </c>
      <c r="I2208" s="2">
        <v>4046304274972</v>
      </c>
      <c r="J2208" s="21">
        <v>76.900000000000006</v>
      </c>
      <c r="L2208" s="63">
        <f t="shared" si="213"/>
        <v>184.54999999999998</v>
      </c>
      <c r="M2208" t="s">
        <v>1590</v>
      </c>
      <c r="N2208" t="s">
        <v>3852</v>
      </c>
      <c r="O2208" t="s">
        <v>3853</v>
      </c>
      <c r="P2208" s="15">
        <f t="shared" si="212"/>
        <v>119.9575</v>
      </c>
      <c r="Q2208" s="5">
        <f t="shared" si="215"/>
        <v>0</v>
      </c>
      <c r="R2208" s="21">
        <f t="shared" si="216"/>
        <v>43.05749999999999</v>
      </c>
      <c r="S2208"/>
    </row>
    <row r="2209" spans="1:19" x14ac:dyDescent="0.25">
      <c r="A2209" t="s">
        <v>3851</v>
      </c>
      <c r="B2209" s="3" t="s">
        <v>4393</v>
      </c>
      <c r="C2209" t="s">
        <v>4095</v>
      </c>
      <c r="D2209" t="str">
        <f t="shared" si="211"/>
        <v>70% Virgin wool (organic),  28% Silk,  2% Elastane</v>
      </c>
      <c r="E2209" t="str">
        <f t="shared" si="214"/>
        <v>black  (9900 )</v>
      </c>
      <c r="F2209" s="1">
        <v>9900</v>
      </c>
      <c r="G2209" s="1" t="s">
        <v>33</v>
      </c>
      <c r="H2209" s="3" t="s">
        <v>1144</v>
      </c>
      <c r="I2209" s="2">
        <v>4046304275009</v>
      </c>
      <c r="J2209" s="21">
        <v>83.9</v>
      </c>
      <c r="L2209" s="63">
        <f t="shared" si="213"/>
        <v>201.35</v>
      </c>
      <c r="M2209" t="s">
        <v>1590</v>
      </c>
      <c r="N2209" t="s">
        <v>3852</v>
      </c>
      <c r="O2209" t="s">
        <v>3853</v>
      </c>
      <c r="P2209" s="15">
        <f t="shared" si="212"/>
        <v>130.8775</v>
      </c>
      <c r="Q2209" s="5">
        <f t="shared" si="215"/>
        <v>0</v>
      </c>
      <c r="R2209" s="21">
        <f t="shared" si="216"/>
        <v>46.977499999999992</v>
      </c>
      <c r="S2209"/>
    </row>
    <row r="2210" spans="1:19" x14ac:dyDescent="0.25">
      <c r="A2210" t="s">
        <v>3851</v>
      </c>
      <c r="B2210" s="3" t="s">
        <v>4394</v>
      </c>
      <c r="C2210" t="s">
        <v>4097</v>
      </c>
      <c r="D2210" t="str">
        <f t="shared" si="211"/>
        <v>70% Virgin wool (organic),  28% Silk,  2% Elastane</v>
      </c>
      <c r="E2210" t="str">
        <f t="shared" si="214"/>
        <v>black  (9900 )</v>
      </c>
      <c r="F2210" s="1">
        <v>9900</v>
      </c>
      <c r="G2210" s="1" t="s">
        <v>33</v>
      </c>
      <c r="H2210" s="3" t="s">
        <v>1135</v>
      </c>
      <c r="I2210" s="2">
        <v>4046304229521</v>
      </c>
      <c r="J2210" s="21">
        <v>117.9</v>
      </c>
      <c r="L2210" s="63">
        <f t="shared" si="213"/>
        <v>282.95</v>
      </c>
      <c r="M2210" t="s">
        <v>1590</v>
      </c>
      <c r="N2210" t="s">
        <v>3852</v>
      </c>
      <c r="O2210" t="s">
        <v>3853</v>
      </c>
      <c r="P2210" s="15">
        <f t="shared" si="212"/>
        <v>183.91749999999999</v>
      </c>
      <c r="Q2210" s="5">
        <f t="shared" si="215"/>
        <v>0</v>
      </c>
      <c r="R2210" s="21">
        <f t="shared" si="216"/>
        <v>66.017499999999984</v>
      </c>
      <c r="S2210"/>
    </row>
    <row r="2211" spans="1:19" x14ac:dyDescent="0.25">
      <c r="A2211" t="s">
        <v>3851</v>
      </c>
      <c r="B2211" s="3" t="s">
        <v>4395</v>
      </c>
      <c r="C2211" t="s">
        <v>4099</v>
      </c>
      <c r="D2211" t="str">
        <f t="shared" si="211"/>
        <v>70% Virgin wool (organic),  28% Silk,  2% Elastane</v>
      </c>
      <c r="E2211" t="str">
        <f t="shared" si="214"/>
        <v>black  (9900 )</v>
      </c>
      <c r="F2211" s="1">
        <v>9900</v>
      </c>
      <c r="G2211" s="1" t="s">
        <v>33</v>
      </c>
      <c r="H2211" s="3" t="s">
        <v>1138</v>
      </c>
      <c r="I2211" s="2">
        <v>4046304229514</v>
      </c>
      <c r="J2211" s="21">
        <v>109.9</v>
      </c>
      <c r="L2211" s="63">
        <f t="shared" si="213"/>
        <v>263.75</v>
      </c>
      <c r="M2211" t="s">
        <v>1590</v>
      </c>
      <c r="N2211" t="s">
        <v>3852</v>
      </c>
      <c r="O2211" t="s">
        <v>3853</v>
      </c>
      <c r="P2211" s="15">
        <f t="shared" si="212"/>
        <v>171.4375</v>
      </c>
      <c r="Q2211" s="5">
        <f t="shared" si="215"/>
        <v>0</v>
      </c>
      <c r="R2211" s="21">
        <f t="shared" si="216"/>
        <v>61.537499999999994</v>
      </c>
      <c r="S2211"/>
    </row>
    <row r="2212" spans="1:19" x14ac:dyDescent="0.25">
      <c r="A2212" t="s">
        <v>3851</v>
      </c>
      <c r="B2212" s="3" t="s">
        <v>4396</v>
      </c>
      <c r="C2212" t="s">
        <v>4101</v>
      </c>
      <c r="D2212" t="str">
        <f t="shared" si="211"/>
        <v>70% Virgin wool (organic),  28% Silk,  2% Elastane</v>
      </c>
      <c r="E2212" t="str">
        <f t="shared" si="214"/>
        <v>black  (9900 )</v>
      </c>
      <c r="F2212" s="1">
        <v>9900</v>
      </c>
      <c r="G2212" s="1" t="s">
        <v>33</v>
      </c>
      <c r="H2212" s="3" t="s">
        <v>1141</v>
      </c>
      <c r="I2212" s="2">
        <v>4046304229507</v>
      </c>
      <c r="J2212" s="21">
        <v>109.9</v>
      </c>
      <c r="L2212" s="63">
        <f t="shared" si="213"/>
        <v>263.75</v>
      </c>
      <c r="M2212" t="s">
        <v>1590</v>
      </c>
      <c r="N2212" t="s">
        <v>3852</v>
      </c>
      <c r="O2212" t="s">
        <v>3853</v>
      </c>
      <c r="P2212" s="15">
        <f t="shared" si="212"/>
        <v>171.4375</v>
      </c>
      <c r="Q2212" s="5">
        <f t="shared" si="215"/>
        <v>0</v>
      </c>
      <c r="R2212" s="21">
        <f t="shared" si="216"/>
        <v>61.537499999999994</v>
      </c>
      <c r="S2212"/>
    </row>
    <row r="2213" spans="1:19" x14ac:dyDescent="0.25">
      <c r="A2213" t="s">
        <v>3851</v>
      </c>
      <c r="B2213" s="3" t="s">
        <v>4397</v>
      </c>
      <c r="C2213" t="s">
        <v>4103</v>
      </c>
      <c r="D2213" t="str">
        <f t="shared" si="211"/>
        <v>70% Virgin wool (organic),  28% Silk,  2% Elastane</v>
      </c>
      <c r="E2213" t="str">
        <f t="shared" si="214"/>
        <v>black  (9900 )</v>
      </c>
      <c r="F2213" s="1">
        <v>9900</v>
      </c>
      <c r="G2213" s="1" t="s">
        <v>33</v>
      </c>
      <c r="H2213" s="3" t="s">
        <v>1144</v>
      </c>
      <c r="I2213" s="2">
        <v>4046304229538</v>
      </c>
      <c r="J2213" s="21">
        <v>117.9</v>
      </c>
      <c r="L2213" s="63">
        <f t="shared" si="213"/>
        <v>282.95</v>
      </c>
      <c r="M2213" t="s">
        <v>1590</v>
      </c>
      <c r="N2213" t="s">
        <v>3852</v>
      </c>
      <c r="O2213" t="s">
        <v>3853</v>
      </c>
      <c r="P2213" s="15">
        <f t="shared" si="212"/>
        <v>183.91749999999999</v>
      </c>
      <c r="Q2213" s="5">
        <f t="shared" si="215"/>
        <v>0</v>
      </c>
      <c r="R2213" s="21">
        <f t="shared" si="216"/>
        <v>66.017499999999984</v>
      </c>
      <c r="S2213"/>
    </row>
    <row r="2214" spans="1:19" x14ac:dyDescent="0.25">
      <c r="A2214" t="s">
        <v>3851</v>
      </c>
      <c r="B2214" s="3" t="s">
        <v>4398</v>
      </c>
      <c r="C2214" t="s">
        <v>4105</v>
      </c>
      <c r="D2214" t="str">
        <f t="shared" si="211"/>
        <v>70% Virgin wool (organic),  28% Silk,  2% Elastane</v>
      </c>
      <c r="E2214" t="str">
        <f t="shared" si="214"/>
        <v>black  (9900 )</v>
      </c>
      <c r="F2214" s="1">
        <v>9900</v>
      </c>
      <c r="G2214" s="1" t="s">
        <v>33</v>
      </c>
      <c r="H2214" s="3" t="s">
        <v>3898</v>
      </c>
      <c r="I2214" s="2">
        <v>4046304229545</v>
      </c>
      <c r="J2214" s="21">
        <v>109.95</v>
      </c>
      <c r="L2214" s="63">
        <f t="shared" si="213"/>
        <v>263.89999999999998</v>
      </c>
      <c r="M2214" t="s">
        <v>1590</v>
      </c>
      <c r="N2214" t="s">
        <v>3852</v>
      </c>
      <c r="O2214" t="s">
        <v>3853</v>
      </c>
      <c r="P2214" s="15">
        <f t="shared" si="212"/>
        <v>171.535</v>
      </c>
      <c r="Q2214" s="5">
        <f t="shared" si="215"/>
        <v>0</v>
      </c>
      <c r="R2214" s="21">
        <f t="shared" si="216"/>
        <v>61.584999999999994</v>
      </c>
      <c r="S2214"/>
    </row>
    <row r="2215" spans="1:19" x14ac:dyDescent="0.25">
      <c r="A2215" t="s">
        <v>3851</v>
      </c>
      <c r="B2215" s="3" t="s">
        <v>4399</v>
      </c>
      <c r="C2215" t="s">
        <v>4400</v>
      </c>
      <c r="D2215" t="str">
        <f t="shared" si="211"/>
        <v>70% Virgin wool (organic),  28% Silk,  2% Elastane</v>
      </c>
      <c r="E2215" t="str">
        <f t="shared" si="214"/>
        <v>smaragd  (7200 )</v>
      </c>
      <c r="F2215" s="1">
        <v>7200</v>
      </c>
      <c r="G2215" s="1" t="s">
        <v>4501</v>
      </c>
      <c r="H2215" s="3" t="s">
        <v>1135</v>
      </c>
      <c r="I2215" s="2">
        <v>4046304275030</v>
      </c>
      <c r="J2215" s="21">
        <v>125.9</v>
      </c>
      <c r="L2215" s="63">
        <f t="shared" si="213"/>
        <v>302.15000000000003</v>
      </c>
      <c r="M2215" t="s">
        <v>1590</v>
      </c>
      <c r="N2215" t="s">
        <v>3852</v>
      </c>
      <c r="O2215" t="s">
        <v>3853</v>
      </c>
      <c r="P2215" s="15">
        <f t="shared" si="212"/>
        <v>196.39750000000004</v>
      </c>
      <c r="Q2215" s="5">
        <f t="shared" si="215"/>
        <v>0</v>
      </c>
      <c r="R2215" s="21">
        <f t="shared" si="216"/>
        <v>70.497500000000031</v>
      </c>
      <c r="S2215"/>
    </row>
    <row r="2216" spans="1:19" x14ac:dyDescent="0.25">
      <c r="A2216" t="s">
        <v>3851</v>
      </c>
      <c r="B2216" s="3" t="s">
        <v>4401</v>
      </c>
      <c r="C2216" t="s">
        <v>4402</v>
      </c>
      <c r="D2216" t="str">
        <f t="shared" si="211"/>
        <v>70% Virgin wool (organic),  28% Silk,  2% Elastane</v>
      </c>
      <c r="E2216" t="str">
        <f t="shared" si="214"/>
        <v>smaragd  (7200 )</v>
      </c>
      <c r="F2216" s="1">
        <v>7200</v>
      </c>
      <c r="G2216" s="1" t="s">
        <v>4501</v>
      </c>
      <c r="H2216" s="3" t="s">
        <v>1138</v>
      </c>
      <c r="I2216" s="2">
        <v>4046304275023</v>
      </c>
      <c r="J2216" s="21">
        <v>117.9</v>
      </c>
      <c r="L2216" s="63">
        <f t="shared" si="213"/>
        <v>282.95</v>
      </c>
      <c r="M2216" t="s">
        <v>1590</v>
      </c>
      <c r="N2216" t="s">
        <v>3852</v>
      </c>
      <c r="O2216" t="s">
        <v>3853</v>
      </c>
      <c r="P2216" s="15">
        <f t="shared" si="212"/>
        <v>183.91749999999999</v>
      </c>
      <c r="Q2216" s="5">
        <f t="shared" si="215"/>
        <v>0</v>
      </c>
      <c r="R2216" s="21">
        <f t="shared" si="216"/>
        <v>66.017499999999984</v>
      </c>
      <c r="S2216"/>
    </row>
    <row r="2217" spans="1:19" x14ac:dyDescent="0.25">
      <c r="A2217" t="s">
        <v>3851</v>
      </c>
      <c r="B2217" s="3" t="s">
        <v>4403</v>
      </c>
      <c r="C2217" t="s">
        <v>4404</v>
      </c>
      <c r="D2217" t="str">
        <f t="shared" si="211"/>
        <v>70% Virgin wool (organic),  28% Silk,  2% Elastane</v>
      </c>
      <c r="E2217" t="str">
        <f t="shared" si="214"/>
        <v>smaragd  (7200 )</v>
      </c>
      <c r="F2217" s="1">
        <v>7200</v>
      </c>
      <c r="G2217" s="1" t="s">
        <v>4501</v>
      </c>
      <c r="H2217" s="3" t="s">
        <v>1141</v>
      </c>
      <c r="I2217" s="2">
        <v>4046304275016</v>
      </c>
      <c r="J2217" s="21">
        <v>117.9</v>
      </c>
      <c r="L2217" s="63">
        <f t="shared" si="213"/>
        <v>282.95</v>
      </c>
      <c r="M2217" t="s">
        <v>1590</v>
      </c>
      <c r="N2217" t="s">
        <v>3852</v>
      </c>
      <c r="O2217" t="s">
        <v>3853</v>
      </c>
      <c r="P2217" s="15">
        <f t="shared" si="212"/>
        <v>183.91749999999999</v>
      </c>
      <c r="Q2217" s="5">
        <f t="shared" si="215"/>
        <v>0</v>
      </c>
      <c r="R2217" s="21">
        <f t="shared" si="216"/>
        <v>66.017499999999984</v>
      </c>
      <c r="S2217"/>
    </row>
    <row r="2218" spans="1:19" x14ac:dyDescent="0.25">
      <c r="A2218" t="s">
        <v>3851</v>
      </c>
      <c r="B2218" s="3" t="s">
        <v>4405</v>
      </c>
      <c r="C2218" t="s">
        <v>4406</v>
      </c>
      <c r="D2218" t="str">
        <f t="shared" si="211"/>
        <v>70% Virgin wool (organic),  28% Silk,  2% Elastane</v>
      </c>
      <c r="E2218" t="str">
        <f t="shared" si="214"/>
        <v>smaragd  (7200 )</v>
      </c>
      <c r="F2218" s="1">
        <v>7200</v>
      </c>
      <c r="G2218" s="1" t="s">
        <v>4501</v>
      </c>
      <c r="H2218" s="3" t="s">
        <v>1144</v>
      </c>
      <c r="I2218" s="2">
        <v>4046304275047</v>
      </c>
      <c r="J2218" s="21">
        <v>125.9</v>
      </c>
      <c r="L2218" s="63">
        <f t="shared" si="213"/>
        <v>302.15000000000003</v>
      </c>
      <c r="M2218" t="s">
        <v>1590</v>
      </c>
      <c r="N2218" t="s">
        <v>3852</v>
      </c>
      <c r="O2218" t="s">
        <v>3853</v>
      </c>
      <c r="P2218" s="15">
        <f t="shared" si="212"/>
        <v>196.39750000000004</v>
      </c>
      <c r="Q2218" s="5">
        <f t="shared" si="215"/>
        <v>0</v>
      </c>
      <c r="R2218" s="21">
        <f t="shared" si="216"/>
        <v>70.497500000000031</v>
      </c>
      <c r="S2218"/>
    </row>
    <row r="2219" spans="1:19" x14ac:dyDescent="0.25">
      <c r="A2219" t="s">
        <v>3851</v>
      </c>
      <c r="B2219" s="3" t="s">
        <v>4407</v>
      </c>
      <c r="C2219" t="s">
        <v>4408</v>
      </c>
      <c r="D2219" t="str">
        <f t="shared" ref="D2219:D2268" si="217">M2219&amp;", "&amp;" "&amp;N2219&amp;", "&amp;" "&amp;O2219&amp;""</f>
        <v>70% Virgin wool (organic),  28% Silk,  2% Elastane</v>
      </c>
      <c r="E2219" t="str">
        <f t="shared" si="214"/>
        <v>smaragd  (7200 )</v>
      </c>
      <c r="F2219" s="1">
        <v>7200</v>
      </c>
      <c r="G2219" s="1" t="s">
        <v>4501</v>
      </c>
      <c r="H2219" s="3" t="s">
        <v>3898</v>
      </c>
      <c r="I2219" s="2">
        <v>4046304275054</v>
      </c>
      <c r="J2219" s="21">
        <v>118.5</v>
      </c>
      <c r="L2219" s="63">
        <f t="shared" si="213"/>
        <v>284.39999999999998</v>
      </c>
      <c r="M2219" t="s">
        <v>1590</v>
      </c>
      <c r="N2219" t="s">
        <v>3852</v>
      </c>
      <c r="O2219" t="s">
        <v>3853</v>
      </c>
      <c r="P2219" s="15">
        <f t="shared" si="212"/>
        <v>184.85999999999999</v>
      </c>
      <c r="Q2219" s="5">
        <f t="shared" si="215"/>
        <v>0</v>
      </c>
      <c r="R2219" s="21">
        <f t="shared" si="216"/>
        <v>66.359999999999985</v>
      </c>
      <c r="S2219"/>
    </row>
    <row r="2220" spans="1:19" x14ac:dyDescent="0.25">
      <c r="A2220" t="s">
        <v>3851</v>
      </c>
      <c r="B2220" s="3" t="s">
        <v>4409</v>
      </c>
      <c r="C2220" t="s">
        <v>4117</v>
      </c>
      <c r="D2220" t="str">
        <f t="shared" si="217"/>
        <v>70% Virgin wool (organic),  28% Silk,  2% Elastane</v>
      </c>
      <c r="E2220" t="str">
        <f t="shared" si="214"/>
        <v>acqua  (7400 )</v>
      </c>
      <c r="F2220" s="1">
        <v>7400</v>
      </c>
      <c r="G2220" s="1" t="s">
        <v>4502</v>
      </c>
      <c r="H2220" s="3" t="s">
        <v>1135</v>
      </c>
      <c r="I2220" s="2">
        <v>4046304287712</v>
      </c>
      <c r="J2220" s="21">
        <v>125.9</v>
      </c>
      <c r="L2220" s="63">
        <f t="shared" si="213"/>
        <v>302.15000000000003</v>
      </c>
      <c r="M2220" t="s">
        <v>1590</v>
      </c>
      <c r="N2220" t="s">
        <v>3852</v>
      </c>
      <c r="O2220" t="s">
        <v>3853</v>
      </c>
      <c r="P2220" s="15">
        <f t="shared" ref="P2220:P2268" si="218">L2220*(1-$P$3)</f>
        <v>196.39750000000004</v>
      </c>
      <c r="Q2220" s="5">
        <f t="shared" si="215"/>
        <v>0</v>
      </c>
      <c r="R2220" s="21">
        <f t="shared" si="216"/>
        <v>70.497500000000031</v>
      </c>
      <c r="S2220"/>
    </row>
    <row r="2221" spans="1:19" x14ac:dyDescent="0.25">
      <c r="A2221" t="s">
        <v>3851</v>
      </c>
      <c r="B2221" s="3" t="s">
        <v>4410</v>
      </c>
      <c r="C2221" t="s">
        <v>4119</v>
      </c>
      <c r="D2221" t="str">
        <f t="shared" si="217"/>
        <v>70% Virgin wool (organic),  28% Silk,  2% Elastane</v>
      </c>
      <c r="E2221" t="str">
        <f t="shared" si="214"/>
        <v>acqua  (7400 )</v>
      </c>
      <c r="F2221" s="1">
        <v>7400</v>
      </c>
      <c r="G2221" s="1" t="s">
        <v>4502</v>
      </c>
      <c r="H2221" s="3" t="s">
        <v>1138</v>
      </c>
      <c r="I2221" s="2">
        <v>4046304287705</v>
      </c>
      <c r="J2221" s="21">
        <v>117.9</v>
      </c>
      <c r="L2221" s="63">
        <f t="shared" si="213"/>
        <v>282.95</v>
      </c>
      <c r="M2221" t="s">
        <v>1590</v>
      </c>
      <c r="N2221" t="s">
        <v>3852</v>
      </c>
      <c r="O2221" t="s">
        <v>3853</v>
      </c>
      <c r="P2221" s="15">
        <f t="shared" si="218"/>
        <v>183.91749999999999</v>
      </c>
      <c r="Q2221" s="5">
        <f t="shared" si="215"/>
        <v>0</v>
      </c>
      <c r="R2221" s="21">
        <f t="shared" si="216"/>
        <v>66.017499999999984</v>
      </c>
      <c r="S2221"/>
    </row>
    <row r="2222" spans="1:19" x14ac:dyDescent="0.25">
      <c r="A2222" t="s">
        <v>3851</v>
      </c>
      <c r="B2222" s="3" t="s">
        <v>4411</v>
      </c>
      <c r="C2222" t="s">
        <v>4121</v>
      </c>
      <c r="D2222" t="str">
        <f t="shared" si="217"/>
        <v>70% Virgin wool (organic),  28% Silk,  2% Elastane</v>
      </c>
      <c r="E2222" t="str">
        <f t="shared" si="214"/>
        <v>acqua  (7400 )</v>
      </c>
      <c r="F2222" s="1">
        <v>7400</v>
      </c>
      <c r="G2222" s="1" t="s">
        <v>4502</v>
      </c>
      <c r="H2222" s="3" t="s">
        <v>1141</v>
      </c>
      <c r="I2222" s="2">
        <v>4046304287699</v>
      </c>
      <c r="J2222" s="21">
        <v>117.9</v>
      </c>
      <c r="L2222" s="63">
        <f t="shared" si="213"/>
        <v>282.95</v>
      </c>
      <c r="M2222" t="s">
        <v>1590</v>
      </c>
      <c r="N2222" t="s">
        <v>3852</v>
      </c>
      <c r="O2222" t="s">
        <v>3853</v>
      </c>
      <c r="P2222" s="15">
        <f t="shared" si="218"/>
        <v>183.91749999999999</v>
      </c>
      <c r="Q2222" s="5">
        <f t="shared" si="215"/>
        <v>0</v>
      </c>
      <c r="R2222" s="21">
        <f t="shared" si="216"/>
        <v>66.017499999999984</v>
      </c>
      <c r="S2222"/>
    </row>
    <row r="2223" spans="1:19" x14ac:dyDescent="0.25">
      <c r="A2223" t="s">
        <v>3851</v>
      </c>
      <c r="B2223" s="3" t="s">
        <v>4412</v>
      </c>
      <c r="C2223" t="s">
        <v>4123</v>
      </c>
      <c r="D2223" t="str">
        <f t="shared" si="217"/>
        <v>70% Virgin wool (organic),  28% Silk,  2% Elastane</v>
      </c>
      <c r="E2223" t="str">
        <f t="shared" si="214"/>
        <v>acqua  (7400 )</v>
      </c>
      <c r="F2223" s="1">
        <v>7400</v>
      </c>
      <c r="G2223" s="1" t="s">
        <v>4502</v>
      </c>
      <c r="H2223" s="3" t="s">
        <v>1144</v>
      </c>
      <c r="I2223" s="2">
        <v>4046304287729</v>
      </c>
      <c r="J2223" s="21">
        <v>125.9</v>
      </c>
      <c r="L2223" s="63">
        <f t="shared" si="213"/>
        <v>302.15000000000003</v>
      </c>
      <c r="M2223" t="s">
        <v>1590</v>
      </c>
      <c r="N2223" t="s">
        <v>3852</v>
      </c>
      <c r="O2223" t="s">
        <v>3853</v>
      </c>
      <c r="P2223" s="15">
        <f t="shared" si="218"/>
        <v>196.39750000000004</v>
      </c>
      <c r="Q2223" s="5">
        <f t="shared" si="215"/>
        <v>0</v>
      </c>
      <c r="R2223" s="21">
        <f t="shared" si="216"/>
        <v>70.497500000000031</v>
      </c>
      <c r="S2223"/>
    </row>
    <row r="2224" spans="1:19" x14ac:dyDescent="0.25">
      <c r="A2224" t="s">
        <v>3851</v>
      </c>
      <c r="B2224" s="3" t="s">
        <v>4413</v>
      </c>
      <c r="C2224" t="s">
        <v>4414</v>
      </c>
      <c r="D2224" t="str">
        <f t="shared" si="217"/>
        <v>70% Virgin wool (organic),  28% Silk,  2% Elastane</v>
      </c>
      <c r="E2224" t="str">
        <f t="shared" si="214"/>
        <v>black  (9900 )</v>
      </c>
      <c r="F2224" s="1">
        <v>9900</v>
      </c>
      <c r="G2224" s="1" t="s">
        <v>33</v>
      </c>
      <c r="H2224" s="3" t="s">
        <v>1135</v>
      </c>
      <c r="I2224" s="2">
        <v>4046304275085</v>
      </c>
      <c r="J2224" s="21">
        <v>125.9</v>
      </c>
      <c r="L2224" s="63">
        <f t="shared" si="213"/>
        <v>302.15000000000003</v>
      </c>
      <c r="M2224" t="s">
        <v>1590</v>
      </c>
      <c r="N2224" t="s">
        <v>3852</v>
      </c>
      <c r="O2224" t="s">
        <v>3853</v>
      </c>
      <c r="P2224" s="15">
        <f t="shared" si="218"/>
        <v>196.39750000000004</v>
      </c>
      <c r="Q2224" s="5">
        <f t="shared" si="215"/>
        <v>0</v>
      </c>
      <c r="R2224" s="21">
        <f t="shared" si="216"/>
        <v>70.497500000000031</v>
      </c>
      <c r="S2224"/>
    </row>
    <row r="2225" spans="1:19" x14ac:dyDescent="0.25">
      <c r="A2225" t="s">
        <v>3851</v>
      </c>
      <c r="B2225" s="3" t="s">
        <v>4415</v>
      </c>
      <c r="C2225" t="s">
        <v>4416</v>
      </c>
      <c r="D2225" t="str">
        <f t="shared" si="217"/>
        <v>70% Virgin wool (organic),  28% Silk,  2% Elastane</v>
      </c>
      <c r="E2225" t="str">
        <f t="shared" si="214"/>
        <v>black  (9900 )</v>
      </c>
      <c r="F2225" s="1">
        <v>9900</v>
      </c>
      <c r="G2225" s="1" t="s">
        <v>33</v>
      </c>
      <c r="H2225" s="3" t="s">
        <v>1138</v>
      </c>
      <c r="I2225" s="2">
        <v>4046304275078</v>
      </c>
      <c r="J2225" s="21">
        <v>117.9</v>
      </c>
      <c r="L2225" s="63">
        <f t="shared" si="213"/>
        <v>282.95</v>
      </c>
      <c r="M2225" t="s">
        <v>1590</v>
      </c>
      <c r="N2225" t="s">
        <v>3852</v>
      </c>
      <c r="O2225" t="s">
        <v>3853</v>
      </c>
      <c r="P2225" s="15">
        <f t="shared" si="218"/>
        <v>183.91749999999999</v>
      </c>
      <c r="Q2225" s="5">
        <f t="shared" si="215"/>
        <v>0</v>
      </c>
      <c r="R2225" s="21">
        <f t="shared" si="216"/>
        <v>66.017499999999984</v>
      </c>
      <c r="S2225"/>
    </row>
    <row r="2226" spans="1:19" x14ac:dyDescent="0.25">
      <c r="A2226" t="s">
        <v>3851</v>
      </c>
      <c r="B2226" s="3" t="s">
        <v>4417</v>
      </c>
      <c r="C2226" t="s">
        <v>4418</v>
      </c>
      <c r="D2226" t="str">
        <f t="shared" si="217"/>
        <v>70% Virgin wool (organic),  28% Silk,  2% Elastane</v>
      </c>
      <c r="E2226" t="str">
        <f t="shared" si="214"/>
        <v>black  (9900 )</v>
      </c>
      <c r="F2226" s="1">
        <v>9900</v>
      </c>
      <c r="G2226" s="1" t="s">
        <v>33</v>
      </c>
      <c r="H2226" s="3" t="s">
        <v>1141</v>
      </c>
      <c r="I2226" s="2">
        <v>4046304275061</v>
      </c>
      <c r="J2226" s="21">
        <v>117.9</v>
      </c>
      <c r="L2226" s="63">
        <f t="shared" si="213"/>
        <v>282.95</v>
      </c>
      <c r="M2226" t="s">
        <v>1590</v>
      </c>
      <c r="N2226" t="s">
        <v>3852</v>
      </c>
      <c r="O2226" t="s">
        <v>3853</v>
      </c>
      <c r="P2226" s="15">
        <f t="shared" si="218"/>
        <v>183.91749999999999</v>
      </c>
      <c r="Q2226" s="5">
        <f t="shared" si="215"/>
        <v>0</v>
      </c>
      <c r="R2226" s="21">
        <f t="shared" si="216"/>
        <v>66.017499999999984</v>
      </c>
      <c r="S2226"/>
    </row>
    <row r="2227" spans="1:19" x14ac:dyDescent="0.25">
      <c r="A2227" t="s">
        <v>3851</v>
      </c>
      <c r="B2227" s="3" t="s">
        <v>4419</v>
      </c>
      <c r="C2227" t="s">
        <v>4420</v>
      </c>
      <c r="D2227" t="str">
        <f t="shared" si="217"/>
        <v>70% Virgin wool (organic),  28% Silk,  2% Elastane</v>
      </c>
      <c r="E2227" t="str">
        <f t="shared" si="214"/>
        <v>black  (9900 )</v>
      </c>
      <c r="F2227" s="1">
        <v>9900</v>
      </c>
      <c r="G2227" s="1" t="s">
        <v>33</v>
      </c>
      <c r="H2227" s="3" t="s">
        <v>1144</v>
      </c>
      <c r="I2227" s="2">
        <v>4046304275092</v>
      </c>
      <c r="J2227" s="21">
        <v>125.9</v>
      </c>
      <c r="L2227" s="63">
        <f t="shared" si="213"/>
        <v>302.15000000000003</v>
      </c>
      <c r="M2227" t="s">
        <v>1590</v>
      </c>
      <c r="N2227" t="s">
        <v>3852</v>
      </c>
      <c r="O2227" t="s">
        <v>3853</v>
      </c>
      <c r="P2227" s="15">
        <f t="shared" si="218"/>
        <v>196.39750000000004</v>
      </c>
      <c r="Q2227" s="5">
        <f t="shared" si="215"/>
        <v>0</v>
      </c>
      <c r="R2227" s="21">
        <f t="shared" si="216"/>
        <v>70.497500000000031</v>
      </c>
      <c r="S2227"/>
    </row>
    <row r="2228" spans="1:19" x14ac:dyDescent="0.25">
      <c r="A2228" t="s">
        <v>3851</v>
      </c>
      <c r="B2228" s="3" t="s">
        <v>4421</v>
      </c>
      <c r="C2228" t="s">
        <v>4422</v>
      </c>
      <c r="D2228" t="str">
        <f t="shared" si="217"/>
        <v>70% Virgin wool (organic),  28% Silk,  2% Elastane</v>
      </c>
      <c r="E2228" t="str">
        <f t="shared" si="214"/>
        <v>black  (9900 )</v>
      </c>
      <c r="F2228" s="1">
        <v>9900</v>
      </c>
      <c r="G2228" s="1" t="s">
        <v>33</v>
      </c>
      <c r="H2228" s="3" t="s">
        <v>3898</v>
      </c>
      <c r="I2228" s="2">
        <v>4046304275108</v>
      </c>
      <c r="J2228" s="21">
        <v>118.5</v>
      </c>
      <c r="L2228" s="63">
        <f t="shared" si="213"/>
        <v>284.39999999999998</v>
      </c>
      <c r="M2228" t="s">
        <v>1590</v>
      </c>
      <c r="N2228" t="s">
        <v>3852</v>
      </c>
      <c r="O2228" t="s">
        <v>3853</v>
      </c>
      <c r="P2228" s="15">
        <f t="shared" si="218"/>
        <v>184.85999999999999</v>
      </c>
      <c r="Q2228" s="5">
        <f t="shared" si="215"/>
        <v>0</v>
      </c>
      <c r="R2228" s="21">
        <f t="shared" si="216"/>
        <v>66.359999999999985</v>
      </c>
      <c r="S2228"/>
    </row>
    <row r="2229" spans="1:19" x14ac:dyDescent="0.25">
      <c r="A2229" t="s">
        <v>3851</v>
      </c>
      <c r="B2229" s="3" t="s">
        <v>4423</v>
      </c>
      <c r="C2229" t="s">
        <v>4424</v>
      </c>
      <c r="D2229" t="str">
        <f t="shared" si="217"/>
        <v>70% Virgin wool (organic),  28% Silk,  2% Elastane</v>
      </c>
      <c r="E2229" t="str">
        <f t="shared" si="214"/>
        <v>rosso  (2300 )</v>
      </c>
      <c r="F2229" s="1">
        <v>2300</v>
      </c>
      <c r="G2229" s="1" t="s">
        <v>4504</v>
      </c>
      <c r="H2229" s="3" t="s">
        <v>1135</v>
      </c>
      <c r="I2229" s="2">
        <v>4046304250204</v>
      </c>
      <c r="J2229" s="21">
        <v>61.5</v>
      </c>
      <c r="L2229" s="63">
        <f t="shared" si="213"/>
        <v>147.6</v>
      </c>
      <c r="M2229" t="s">
        <v>1590</v>
      </c>
      <c r="N2229" t="s">
        <v>3852</v>
      </c>
      <c r="O2229" t="s">
        <v>3853</v>
      </c>
      <c r="P2229" s="15">
        <f t="shared" si="218"/>
        <v>95.94</v>
      </c>
      <c r="Q2229" s="5">
        <f t="shared" si="215"/>
        <v>0</v>
      </c>
      <c r="R2229" s="21">
        <f t="shared" si="216"/>
        <v>34.44</v>
      </c>
      <c r="S2229"/>
    </row>
    <row r="2230" spans="1:19" x14ac:dyDescent="0.25">
      <c r="A2230" t="s">
        <v>3851</v>
      </c>
      <c r="B2230" s="3" t="s">
        <v>4425</v>
      </c>
      <c r="C2230" t="s">
        <v>4426</v>
      </c>
      <c r="D2230" t="str">
        <f t="shared" si="217"/>
        <v>70% Virgin wool (organic),  28% Silk,  2% Elastane</v>
      </c>
      <c r="E2230" t="str">
        <f t="shared" si="214"/>
        <v>rosso  (2300 )</v>
      </c>
      <c r="F2230" s="1">
        <v>2300</v>
      </c>
      <c r="G2230" s="1" t="s">
        <v>4504</v>
      </c>
      <c r="H2230" s="3" t="s">
        <v>1138</v>
      </c>
      <c r="I2230" s="2">
        <v>4046304250198</v>
      </c>
      <c r="J2230" s="21">
        <v>57.5</v>
      </c>
      <c r="L2230" s="63">
        <f t="shared" si="213"/>
        <v>138</v>
      </c>
      <c r="M2230" t="s">
        <v>1590</v>
      </c>
      <c r="N2230" t="s">
        <v>3852</v>
      </c>
      <c r="O2230" t="s">
        <v>3853</v>
      </c>
      <c r="P2230" s="15">
        <f t="shared" si="218"/>
        <v>89.7</v>
      </c>
      <c r="Q2230" s="5">
        <f t="shared" si="215"/>
        <v>0</v>
      </c>
      <c r="R2230" s="21">
        <f t="shared" si="216"/>
        <v>32.200000000000003</v>
      </c>
      <c r="S2230"/>
    </row>
    <row r="2231" spans="1:19" x14ac:dyDescent="0.25">
      <c r="A2231" t="s">
        <v>3851</v>
      </c>
      <c r="B2231" s="3" t="s">
        <v>4427</v>
      </c>
      <c r="C2231" t="s">
        <v>4428</v>
      </c>
      <c r="D2231" t="str">
        <f t="shared" si="217"/>
        <v>70% Virgin wool (organic),  28% Silk,  2% Elastane</v>
      </c>
      <c r="E2231" t="str">
        <f t="shared" si="214"/>
        <v>rosso  (2300 )</v>
      </c>
      <c r="F2231" s="1">
        <v>2300</v>
      </c>
      <c r="G2231" s="1" t="s">
        <v>4504</v>
      </c>
      <c r="H2231" s="3" t="s">
        <v>1141</v>
      </c>
      <c r="I2231" s="2">
        <v>4046304250181</v>
      </c>
      <c r="J2231" s="21">
        <v>57.5</v>
      </c>
      <c r="L2231" s="63">
        <f t="shared" si="213"/>
        <v>138</v>
      </c>
      <c r="M2231" t="s">
        <v>1590</v>
      </c>
      <c r="N2231" t="s">
        <v>3852</v>
      </c>
      <c r="O2231" t="s">
        <v>3853</v>
      </c>
      <c r="P2231" s="15">
        <f t="shared" si="218"/>
        <v>89.7</v>
      </c>
      <c r="Q2231" s="5">
        <f t="shared" si="215"/>
        <v>0</v>
      </c>
      <c r="R2231" s="21">
        <f t="shared" si="216"/>
        <v>32.200000000000003</v>
      </c>
      <c r="S2231"/>
    </row>
    <row r="2232" spans="1:19" x14ac:dyDescent="0.25">
      <c r="A2232" t="s">
        <v>3851</v>
      </c>
      <c r="B2232" s="3" t="s">
        <v>4429</v>
      </c>
      <c r="C2232" t="s">
        <v>4430</v>
      </c>
      <c r="D2232" t="str">
        <f t="shared" si="217"/>
        <v>70% Virgin wool (organic),  28% Silk,  2% Elastane</v>
      </c>
      <c r="E2232" t="str">
        <f t="shared" si="214"/>
        <v>rosso  (2300 )</v>
      </c>
      <c r="F2232" s="1">
        <v>2300</v>
      </c>
      <c r="G2232" s="1" t="s">
        <v>4504</v>
      </c>
      <c r="H2232" s="3" t="s">
        <v>1144</v>
      </c>
      <c r="I2232" s="2">
        <v>4046304250211</v>
      </c>
      <c r="J2232" s="21">
        <v>61.5</v>
      </c>
      <c r="L2232" s="63">
        <f t="shared" si="213"/>
        <v>147.6</v>
      </c>
      <c r="M2232" t="s">
        <v>1590</v>
      </c>
      <c r="N2232" t="s">
        <v>3852</v>
      </c>
      <c r="O2232" t="s">
        <v>3853</v>
      </c>
      <c r="P2232" s="15">
        <f t="shared" si="218"/>
        <v>95.94</v>
      </c>
      <c r="Q2232" s="5">
        <f t="shared" si="215"/>
        <v>0</v>
      </c>
      <c r="R2232" s="21">
        <f t="shared" si="216"/>
        <v>34.44</v>
      </c>
      <c r="S2232"/>
    </row>
    <row r="2233" spans="1:19" x14ac:dyDescent="0.25">
      <c r="A2233" t="s">
        <v>3851</v>
      </c>
      <c r="B2233" s="3" t="s">
        <v>4431</v>
      </c>
      <c r="C2233" t="s">
        <v>4432</v>
      </c>
      <c r="D2233" t="str">
        <f t="shared" si="217"/>
        <v>70% Virgin wool (organic),  28% Silk,  2% Elastane</v>
      </c>
      <c r="E2233" t="str">
        <f t="shared" si="214"/>
        <v>acqua  (7400 )</v>
      </c>
      <c r="F2233" s="1">
        <v>7400</v>
      </c>
      <c r="G2233" s="1" t="s">
        <v>4502</v>
      </c>
      <c r="H2233" s="3" t="s">
        <v>1135</v>
      </c>
      <c r="I2233" s="2">
        <v>4046304287767</v>
      </c>
      <c r="J2233" s="21">
        <v>61.5</v>
      </c>
      <c r="L2233" s="63">
        <f t="shared" si="213"/>
        <v>147.6</v>
      </c>
      <c r="M2233" t="s">
        <v>1590</v>
      </c>
      <c r="N2233" t="s">
        <v>3852</v>
      </c>
      <c r="O2233" t="s">
        <v>3853</v>
      </c>
      <c r="P2233" s="15">
        <f t="shared" si="218"/>
        <v>95.94</v>
      </c>
      <c r="Q2233" s="5">
        <f t="shared" si="215"/>
        <v>0</v>
      </c>
      <c r="R2233" s="21">
        <f t="shared" si="216"/>
        <v>34.44</v>
      </c>
      <c r="S2233"/>
    </row>
    <row r="2234" spans="1:19" x14ac:dyDescent="0.25">
      <c r="A2234" t="s">
        <v>3851</v>
      </c>
      <c r="B2234" s="3" t="s">
        <v>4433</v>
      </c>
      <c r="C2234" t="s">
        <v>4434</v>
      </c>
      <c r="D2234" t="str">
        <f t="shared" si="217"/>
        <v>70% Virgin wool (organic),  28% Silk,  2% Elastane</v>
      </c>
      <c r="E2234" t="str">
        <f t="shared" si="214"/>
        <v>acqua  (7400 )</v>
      </c>
      <c r="F2234" s="1">
        <v>7400</v>
      </c>
      <c r="G2234" s="1" t="s">
        <v>4502</v>
      </c>
      <c r="H2234" s="3" t="s">
        <v>1138</v>
      </c>
      <c r="I2234" s="2">
        <v>4046304287750</v>
      </c>
      <c r="J2234" s="21">
        <v>57.5</v>
      </c>
      <c r="L2234" s="63">
        <f t="shared" si="213"/>
        <v>138</v>
      </c>
      <c r="M2234" t="s">
        <v>1590</v>
      </c>
      <c r="N2234" t="s">
        <v>3852</v>
      </c>
      <c r="O2234" t="s">
        <v>3853</v>
      </c>
      <c r="P2234" s="15">
        <f t="shared" si="218"/>
        <v>89.7</v>
      </c>
      <c r="Q2234" s="5">
        <f t="shared" si="215"/>
        <v>0</v>
      </c>
      <c r="R2234" s="21">
        <f t="shared" si="216"/>
        <v>32.200000000000003</v>
      </c>
      <c r="S2234"/>
    </row>
    <row r="2235" spans="1:19" x14ac:dyDescent="0.25">
      <c r="A2235" t="s">
        <v>3851</v>
      </c>
      <c r="B2235" s="3" t="s">
        <v>4435</v>
      </c>
      <c r="C2235" t="s">
        <v>4436</v>
      </c>
      <c r="D2235" t="str">
        <f t="shared" si="217"/>
        <v>70% Virgin wool (organic),  28% Silk,  2% Elastane</v>
      </c>
      <c r="E2235" t="str">
        <f t="shared" si="214"/>
        <v>acqua  (7400 )</v>
      </c>
      <c r="F2235" s="1">
        <v>7400</v>
      </c>
      <c r="G2235" s="1" t="s">
        <v>4502</v>
      </c>
      <c r="H2235" s="3" t="s">
        <v>1141</v>
      </c>
      <c r="I2235" s="2">
        <v>4046304287743</v>
      </c>
      <c r="J2235" s="21">
        <v>57.5</v>
      </c>
      <c r="L2235" s="63">
        <f t="shared" si="213"/>
        <v>138</v>
      </c>
      <c r="M2235" t="s">
        <v>1590</v>
      </c>
      <c r="N2235" t="s">
        <v>3852</v>
      </c>
      <c r="O2235" t="s">
        <v>3853</v>
      </c>
      <c r="P2235" s="15">
        <f t="shared" si="218"/>
        <v>89.7</v>
      </c>
      <c r="Q2235" s="5">
        <f t="shared" si="215"/>
        <v>0</v>
      </c>
      <c r="R2235" s="21">
        <f t="shared" si="216"/>
        <v>32.200000000000003</v>
      </c>
      <c r="S2235"/>
    </row>
    <row r="2236" spans="1:19" x14ac:dyDescent="0.25">
      <c r="A2236" t="s">
        <v>3851</v>
      </c>
      <c r="B2236" s="3" t="s">
        <v>4437</v>
      </c>
      <c r="C2236" t="s">
        <v>4438</v>
      </c>
      <c r="D2236" t="str">
        <f t="shared" si="217"/>
        <v>70% Virgin wool (organic),  28% Silk,  2% Elastane</v>
      </c>
      <c r="E2236" t="str">
        <f t="shared" si="214"/>
        <v>acqua  (7400 )</v>
      </c>
      <c r="F2236" s="1">
        <v>7400</v>
      </c>
      <c r="G2236" s="1" t="s">
        <v>4502</v>
      </c>
      <c r="H2236" s="3" t="s">
        <v>1144</v>
      </c>
      <c r="I2236" s="2">
        <v>4046304287774</v>
      </c>
      <c r="J2236" s="21">
        <v>61.5</v>
      </c>
      <c r="L2236" s="63">
        <f t="shared" si="213"/>
        <v>147.6</v>
      </c>
      <c r="M2236" t="s">
        <v>1590</v>
      </c>
      <c r="N2236" t="s">
        <v>3852</v>
      </c>
      <c r="O2236" t="s">
        <v>3853</v>
      </c>
      <c r="P2236" s="15">
        <f t="shared" si="218"/>
        <v>95.94</v>
      </c>
      <c r="Q2236" s="5">
        <f t="shared" si="215"/>
        <v>0</v>
      </c>
      <c r="R2236" s="21">
        <f t="shared" si="216"/>
        <v>34.44</v>
      </c>
      <c r="S2236"/>
    </row>
    <row r="2237" spans="1:19" x14ac:dyDescent="0.25">
      <c r="A2237" t="s">
        <v>3851</v>
      </c>
      <c r="B2237" s="3" t="s">
        <v>4439</v>
      </c>
      <c r="C2237" t="s">
        <v>4440</v>
      </c>
      <c r="D2237" t="str">
        <f t="shared" si="217"/>
        <v>70% Virgin wool (organic),  28% Silk,  2% Elastane</v>
      </c>
      <c r="E2237" t="str">
        <f t="shared" si="214"/>
        <v>black  (9900 )</v>
      </c>
      <c r="F2237" s="1">
        <v>9900</v>
      </c>
      <c r="G2237" s="1" t="s">
        <v>33</v>
      </c>
      <c r="H2237" s="3" t="s">
        <v>1135</v>
      </c>
      <c r="I2237" s="2">
        <v>4046304250242</v>
      </c>
      <c r="J2237" s="21">
        <v>61.5</v>
      </c>
      <c r="L2237" s="63">
        <f t="shared" si="213"/>
        <v>147.6</v>
      </c>
      <c r="M2237" t="s">
        <v>1590</v>
      </c>
      <c r="N2237" t="s">
        <v>3852</v>
      </c>
      <c r="O2237" t="s">
        <v>3853</v>
      </c>
      <c r="P2237" s="15">
        <f t="shared" si="218"/>
        <v>95.94</v>
      </c>
      <c r="Q2237" s="5">
        <f t="shared" si="215"/>
        <v>0</v>
      </c>
      <c r="R2237" s="21">
        <f t="shared" si="216"/>
        <v>34.44</v>
      </c>
      <c r="S2237"/>
    </row>
    <row r="2238" spans="1:19" x14ac:dyDescent="0.25">
      <c r="A2238" t="s">
        <v>3851</v>
      </c>
      <c r="B2238" s="3" t="s">
        <v>4441</v>
      </c>
      <c r="C2238" t="s">
        <v>4442</v>
      </c>
      <c r="D2238" t="str">
        <f t="shared" si="217"/>
        <v>70% Virgin wool (organic),  28% Silk,  2% Elastane</v>
      </c>
      <c r="E2238" t="str">
        <f t="shared" si="214"/>
        <v>black  (9900 )</v>
      </c>
      <c r="F2238" s="1">
        <v>9900</v>
      </c>
      <c r="G2238" s="1" t="s">
        <v>33</v>
      </c>
      <c r="H2238" s="3" t="s">
        <v>1138</v>
      </c>
      <c r="I2238" s="2">
        <v>4046304250235</v>
      </c>
      <c r="J2238" s="21">
        <v>57.5</v>
      </c>
      <c r="L2238" s="63">
        <f t="shared" si="213"/>
        <v>138</v>
      </c>
      <c r="M2238" t="s">
        <v>1590</v>
      </c>
      <c r="N2238" t="s">
        <v>3852</v>
      </c>
      <c r="O2238" t="s">
        <v>3853</v>
      </c>
      <c r="P2238" s="15">
        <f t="shared" si="218"/>
        <v>89.7</v>
      </c>
      <c r="Q2238" s="5">
        <f t="shared" si="215"/>
        <v>0</v>
      </c>
      <c r="R2238" s="21">
        <f t="shared" si="216"/>
        <v>32.200000000000003</v>
      </c>
      <c r="S2238"/>
    </row>
    <row r="2239" spans="1:19" x14ac:dyDescent="0.25">
      <c r="A2239" t="s">
        <v>3851</v>
      </c>
      <c r="B2239" s="3" t="s">
        <v>4443</v>
      </c>
      <c r="C2239" t="s">
        <v>4444</v>
      </c>
      <c r="D2239" t="str">
        <f t="shared" si="217"/>
        <v>70% Virgin wool (organic),  28% Silk,  2% Elastane</v>
      </c>
      <c r="E2239" t="str">
        <f t="shared" si="214"/>
        <v>black  (9900 )</v>
      </c>
      <c r="F2239" s="1">
        <v>9900</v>
      </c>
      <c r="G2239" s="1" t="s">
        <v>33</v>
      </c>
      <c r="H2239" s="3" t="s">
        <v>1141</v>
      </c>
      <c r="I2239" s="2">
        <v>4046304250228</v>
      </c>
      <c r="J2239" s="21">
        <v>57.5</v>
      </c>
      <c r="L2239" s="63">
        <f t="shared" si="213"/>
        <v>138</v>
      </c>
      <c r="M2239" t="s">
        <v>1590</v>
      </c>
      <c r="N2239" t="s">
        <v>3852</v>
      </c>
      <c r="O2239" t="s">
        <v>3853</v>
      </c>
      <c r="P2239" s="15">
        <f t="shared" si="218"/>
        <v>89.7</v>
      </c>
      <c r="Q2239" s="5">
        <f t="shared" si="215"/>
        <v>0</v>
      </c>
      <c r="R2239" s="21">
        <f t="shared" si="216"/>
        <v>32.200000000000003</v>
      </c>
      <c r="S2239"/>
    </row>
    <row r="2240" spans="1:19" x14ac:dyDescent="0.25">
      <c r="A2240" t="s">
        <v>3851</v>
      </c>
      <c r="B2240" s="3" t="s">
        <v>4445</v>
      </c>
      <c r="C2240" t="s">
        <v>4446</v>
      </c>
      <c r="D2240" t="str">
        <f t="shared" si="217"/>
        <v>70% Virgin wool (organic),  28% Silk,  2% Elastane</v>
      </c>
      <c r="E2240" t="str">
        <f t="shared" si="214"/>
        <v>black  (9900 )</v>
      </c>
      <c r="F2240" s="1">
        <v>9900</v>
      </c>
      <c r="G2240" s="1" t="s">
        <v>33</v>
      </c>
      <c r="H2240" s="3" t="s">
        <v>1144</v>
      </c>
      <c r="I2240" s="2">
        <v>4046304250259</v>
      </c>
      <c r="J2240" s="21">
        <v>61.5</v>
      </c>
      <c r="L2240" s="63">
        <f t="shared" si="213"/>
        <v>147.6</v>
      </c>
      <c r="M2240" t="s">
        <v>1590</v>
      </c>
      <c r="N2240" t="s">
        <v>3852</v>
      </c>
      <c r="O2240" t="s">
        <v>3853</v>
      </c>
      <c r="P2240" s="15">
        <f t="shared" si="218"/>
        <v>95.94</v>
      </c>
      <c r="Q2240" s="5">
        <f t="shared" si="215"/>
        <v>0</v>
      </c>
      <c r="R2240" s="21">
        <f t="shared" si="216"/>
        <v>34.44</v>
      </c>
      <c r="S2240"/>
    </row>
    <row r="2241" spans="1:19" x14ac:dyDescent="0.25">
      <c r="A2241" t="s">
        <v>3851</v>
      </c>
      <c r="B2241" s="3" t="s">
        <v>4447</v>
      </c>
      <c r="C2241" t="s">
        <v>4448</v>
      </c>
      <c r="D2241" t="str">
        <f t="shared" si="217"/>
        <v>70% Virgin wool (organic),  28% Silk,  2% Elastane</v>
      </c>
      <c r="E2241" t="str">
        <f t="shared" si="214"/>
        <v>rosso  (2300 )</v>
      </c>
      <c r="F2241" s="1">
        <v>2300</v>
      </c>
      <c r="G2241" s="1" t="s">
        <v>4504</v>
      </c>
      <c r="H2241" s="3" t="s">
        <v>1135</v>
      </c>
      <c r="I2241" s="2">
        <v>4046304246689</v>
      </c>
      <c r="J2241" s="21">
        <v>83.5</v>
      </c>
      <c r="L2241" s="63">
        <f t="shared" si="213"/>
        <v>200.4</v>
      </c>
      <c r="M2241" t="s">
        <v>1590</v>
      </c>
      <c r="N2241" t="s">
        <v>3852</v>
      </c>
      <c r="O2241" t="s">
        <v>3853</v>
      </c>
      <c r="P2241" s="15">
        <f t="shared" si="218"/>
        <v>130.26000000000002</v>
      </c>
      <c r="Q2241" s="5">
        <f t="shared" si="215"/>
        <v>0</v>
      </c>
      <c r="R2241" s="21">
        <f t="shared" si="216"/>
        <v>46.760000000000019</v>
      </c>
      <c r="S2241"/>
    </row>
    <row r="2242" spans="1:19" x14ac:dyDescent="0.25">
      <c r="A2242" t="s">
        <v>3851</v>
      </c>
      <c r="B2242" s="3" t="s">
        <v>4449</v>
      </c>
      <c r="C2242" t="s">
        <v>4450</v>
      </c>
      <c r="D2242" t="str">
        <f t="shared" si="217"/>
        <v>70% Virgin wool (organic),  28% Silk,  2% Elastane</v>
      </c>
      <c r="E2242" t="str">
        <f t="shared" si="214"/>
        <v>rosso  (2300 )</v>
      </c>
      <c r="F2242" s="1">
        <v>2300</v>
      </c>
      <c r="G2242" s="1" t="s">
        <v>4504</v>
      </c>
      <c r="H2242" s="3" t="s">
        <v>1138</v>
      </c>
      <c r="I2242" s="2">
        <v>4046304246672</v>
      </c>
      <c r="J2242" s="21">
        <v>74.5</v>
      </c>
      <c r="L2242" s="63">
        <f t="shared" si="213"/>
        <v>178.8</v>
      </c>
      <c r="M2242" t="s">
        <v>1590</v>
      </c>
      <c r="N2242" t="s">
        <v>3852</v>
      </c>
      <c r="O2242" t="s">
        <v>3853</v>
      </c>
      <c r="P2242" s="15">
        <f t="shared" si="218"/>
        <v>116.22000000000001</v>
      </c>
      <c r="Q2242" s="5">
        <f t="shared" si="215"/>
        <v>0</v>
      </c>
      <c r="R2242" s="21">
        <f t="shared" si="216"/>
        <v>41.720000000000013</v>
      </c>
      <c r="S2242"/>
    </row>
    <row r="2243" spans="1:19" x14ac:dyDescent="0.25">
      <c r="A2243" t="s">
        <v>3851</v>
      </c>
      <c r="B2243" s="3" t="s">
        <v>4451</v>
      </c>
      <c r="C2243" t="s">
        <v>4452</v>
      </c>
      <c r="D2243" t="str">
        <f t="shared" si="217"/>
        <v>70% Virgin wool (organic),  28% Silk,  2% Elastane</v>
      </c>
      <c r="E2243" t="str">
        <f t="shared" si="214"/>
        <v>rosso  (2300 )</v>
      </c>
      <c r="F2243" s="1">
        <v>2300</v>
      </c>
      <c r="G2243" s="1" t="s">
        <v>4504</v>
      </c>
      <c r="H2243" s="3" t="s">
        <v>1141</v>
      </c>
      <c r="I2243" s="2">
        <v>4046304246665</v>
      </c>
      <c r="J2243" s="21">
        <v>74.5</v>
      </c>
      <c r="L2243" s="63">
        <f t="shared" si="213"/>
        <v>178.8</v>
      </c>
      <c r="M2243" t="s">
        <v>1590</v>
      </c>
      <c r="N2243" t="s">
        <v>3852</v>
      </c>
      <c r="O2243" t="s">
        <v>3853</v>
      </c>
      <c r="P2243" s="15">
        <f t="shared" si="218"/>
        <v>116.22000000000001</v>
      </c>
      <c r="Q2243" s="5">
        <f t="shared" si="215"/>
        <v>0</v>
      </c>
      <c r="R2243" s="21">
        <f t="shared" si="216"/>
        <v>41.720000000000013</v>
      </c>
      <c r="S2243"/>
    </row>
    <row r="2244" spans="1:19" x14ac:dyDescent="0.25">
      <c r="A2244" t="s">
        <v>3851</v>
      </c>
      <c r="B2244" s="3" t="s">
        <v>4453</v>
      </c>
      <c r="C2244" t="s">
        <v>4454</v>
      </c>
      <c r="D2244" t="str">
        <f t="shared" si="217"/>
        <v>70% Virgin wool (organic),  28% Silk,  2% Elastane</v>
      </c>
      <c r="E2244" t="str">
        <f t="shared" si="214"/>
        <v>rosso  (2300 )</v>
      </c>
      <c r="F2244" s="1">
        <v>2300</v>
      </c>
      <c r="G2244" s="1" t="s">
        <v>4504</v>
      </c>
      <c r="H2244" s="3" t="s">
        <v>1144</v>
      </c>
      <c r="I2244" s="2">
        <v>4046304246696</v>
      </c>
      <c r="J2244" s="21">
        <v>83.5</v>
      </c>
      <c r="L2244" s="63">
        <f t="shared" si="213"/>
        <v>200.4</v>
      </c>
      <c r="M2244" t="s">
        <v>1590</v>
      </c>
      <c r="N2244" t="s">
        <v>3852</v>
      </c>
      <c r="O2244" t="s">
        <v>3853</v>
      </c>
      <c r="P2244" s="15">
        <f t="shared" si="218"/>
        <v>130.26000000000002</v>
      </c>
      <c r="Q2244" s="5">
        <f t="shared" si="215"/>
        <v>0</v>
      </c>
      <c r="R2244" s="21">
        <f t="shared" si="216"/>
        <v>46.760000000000019</v>
      </c>
      <c r="S2244"/>
    </row>
    <row r="2245" spans="1:19" x14ac:dyDescent="0.25">
      <c r="A2245" t="s">
        <v>3851</v>
      </c>
      <c r="B2245" s="3" t="s">
        <v>4455</v>
      </c>
      <c r="C2245" t="s">
        <v>4135</v>
      </c>
      <c r="D2245" t="str">
        <f t="shared" si="217"/>
        <v>70% Virgin wool (organic),  28% Silk,  2% Elastane</v>
      </c>
      <c r="E2245" t="str">
        <f t="shared" si="214"/>
        <v>smaragd  (7200 )</v>
      </c>
      <c r="F2245" s="1">
        <v>7200</v>
      </c>
      <c r="G2245" s="1" t="s">
        <v>4501</v>
      </c>
      <c r="H2245" s="3" t="s">
        <v>1135</v>
      </c>
      <c r="I2245" s="2">
        <v>4046304275139</v>
      </c>
      <c r="J2245" s="21">
        <v>78.8</v>
      </c>
      <c r="L2245" s="63">
        <f t="shared" ref="L2245:L2268" si="219">ROUND((J2245*2.4)/50,3)*50</f>
        <v>189.1</v>
      </c>
      <c r="M2245" t="s">
        <v>1590</v>
      </c>
      <c r="N2245" t="s">
        <v>3852</v>
      </c>
      <c r="O2245" t="s">
        <v>3853</v>
      </c>
      <c r="P2245" s="15">
        <f t="shared" si="218"/>
        <v>122.91500000000001</v>
      </c>
      <c r="Q2245" s="5">
        <f t="shared" si="215"/>
        <v>0</v>
      </c>
      <c r="R2245" s="21">
        <f t="shared" si="216"/>
        <v>44.115000000000009</v>
      </c>
      <c r="S2245"/>
    </row>
    <row r="2246" spans="1:19" x14ac:dyDescent="0.25">
      <c r="A2246" t="s">
        <v>3851</v>
      </c>
      <c r="B2246" s="3" t="s">
        <v>4456</v>
      </c>
      <c r="C2246" t="s">
        <v>4137</v>
      </c>
      <c r="D2246" t="str">
        <f t="shared" si="217"/>
        <v>70% Virgin wool (organic),  28% Silk,  2% Elastane</v>
      </c>
      <c r="E2246" t="str">
        <f t="shared" ref="E2246:E2268" si="220">G2246&amp;" "&amp;" (" &amp;F2246&amp;" )"</f>
        <v>smaragd  (7200 )</v>
      </c>
      <c r="F2246" s="1">
        <v>7200</v>
      </c>
      <c r="G2246" s="1" t="s">
        <v>4501</v>
      </c>
      <c r="H2246" s="3" t="s">
        <v>1138</v>
      </c>
      <c r="I2246" s="2">
        <v>4046304275122</v>
      </c>
      <c r="J2246" s="21">
        <v>69.8</v>
      </c>
      <c r="L2246" s="63">
        <f t="shared" si="219"/>
        <v>167.5</v>
      </c>
      <c r="M2246" t="s">
        <v>1590</v>
      </c>
      <c r="N2246" t="s">
        <v>3852</v>
      </c>
      <c r="O2246" t="s">
        <v>3853</v>
      </c>
      <c r="P2246" s="15">
        <f t="shared" si="218"/>
        <v>108.875</v>
      </c>
      <c r="Q2246" s="5">
        <f t="shared" ref="Q2246:Q2268" si="221">K2246*P2246</f>
        <v>0</v>
      </c>
      <c r="R2246" s="21">
        <f t="shared" ref="R2246:R2268" si="222">P2246-J2246</f>
        <v>39.075000000000003</v>
      </c>
      <c r="S2246"/>
    </row>
    <row r="2247" spans="1:19" x14ac:dyDescent="0.25">
      <c r="A2247" t="s">
        <v>3851</v>
      </c>
      <c r="B2247" s="3" t="s">
        <v>4457</v>
      </c>
      <c r="C2247" t="s">
        <v>4139</v>
      </c>
      <c r="D2247" t="str">
        <f t="shared" si="217"/>
        <v>70% Virgin wool (organic),  28% Silk,  2% Elastane</v>
      </c>
      <c r="E2247" t="str">
        <f t="shared" si="220"/>
        <v>smaragd  (7200 )</v>
      </c>
      <c r="F2247" s="1">
        <v>7200</v>
      </c>
      <c r="G2247" s="1" t="s">
        <v>4501</v>
      </c>
      <c r="H2247" s="3" t="s">
        <v>1141</v>
      </c>
      <c r="I2247" s="2">
        <v>4046304275115</v>
      </c>
      <c r="J2247" s="21">
        <v>69.8</v>
      </c>
      <c r="L2247" s="63">
        <f t="shared" si="219"/>
        <v>167.5</v>
      </c>
      <c r="M2247" t="s">
        <v>1590</v>
      </c>
      <c r="N2247" t="s">
        <v>3852</v>
      </c>
      <c r="O2247" t="s">
        <v>3853</v>
      </c>
      <c r="P2247" s="15">
        <f t="shared" si="218"/>
        <v>108.875</v>
      </c>
      <c r="Q2247" s="5">
        <f t="shared" si="221"/>
        <v>0</v>
      </c>
      <c r="R2247" s="21">
        <f t="shared" si="222"/>
        <v>39.075000000000003</v>
      </c>
      <c r="S2247"/>
    </row>
    <row r="2248" spans="1:19" x14ac:dyDescent="0.25">
      <c r="A2248" t="s">
        <v>3851</v>
      </c>
      <c r="B2248" s="3" t="s">
        <v>4458</v>
      </c>
      <c r="C2248" t="s">
        <v>4141</v>
      </c>
      <c r="D2248" t="str">
        <f t="shared" si="217"/>
        <v>70% Virgin wool (organic),  28% Silk,  2% Elastane</v>
      </c>
      <c r="E2248" t="str">
        <f t="shared" si="220"/>
        <v>smaragd  (7200 )</v>
      </c>
      <c r="F2248" s="1">
        <v>7200</v>
      </c>
      <c r="G2248" s="1" t="s">
        <v>4501</v>
      </c>
      <c r="H2248" s="3" t="s">
        <v>1144</v>
      </c>
      <c r="I2248" s="2">
        <v>4046304275146</v>
      </c>
      <c r="J2248" s="21">
        <v>78.8</v>
      </c>
      <c r="L2248" s="63">
        <f t="shared" si="219"/>
        <v>189.1</v>
      </c>
      <c r="M2248" t="s">
        <v>1590</v>
      </c>
      <c r="N2248" t="s">
        <v>3852</v>
      </c>
      <c r="O2248" t="s">
        <v>3853</v>
      </c>
      <c r="P2248" s="15">
        <f t="shared" si="218"/>
        <v>122.91500000000001</v>
      </c>
      <c r="Q2248" s="5">
        <f t="shared" si="221"/>
        <v>0</v>
      </c>
      <c r="R2248" s="21">
        <f t="shared" si="222"/>
        <v>44.115000000000009</v>
      </c>
      <c r="S2248"/>
    </row>
    <row r="2249" spans="1:19" x14ac:dyDescent="0.25">
      <c r="A2249" t="s">
        <v>3851</v>
      </c>
      <c r="B2249" s="3" t="s">
        <v>4459</v>
      </c>
      <c r="C2249" t="s">
        <v>4143</v>
      </c>
      <c r="D2249" t="str">
        <f t="shared" si="217"/>
        <v>70% Virgin wool (organic),  28% Silk,  2% Elastane</v>
      </c>
      <c r="E2249" t="str">
        <f t="shared" si="220"/>
        <v>acqua  (7400 )</v>
      </c>
      <c r="F2249" s="1">
        <v>7400</v>
      </c>
      <c r="G2249" s="1" t="s">
        <v>4502</v>
      </c>
      <c r="H2249" s="3" t="s">
        <v>1135</v>
      </c>
      <c r="I2249" s="2">
        <v>4046304287804</v>
      </c>
      <c r="J2249" s="21">
        <v>83.5</v>
      </c>
      <c r="L2249" s="63">
        <f t="shared" si="219"/>
        <v>200.4</v>
      </c>
      <c r="M2249" t="s">
        <v>1590</v>
      </c>
      <c r="N2249" t="s">
        <v>3852</v>
      </c>
      <c r="O2249" t="s">
        <v>3853</v>
      </c>
      <c r="P2249" s="15">
        <f t="shared" si="218"/>
        <v>130.26000000000002</v>
      </c>
      <c r="Q2249" s="5">
        <f t="shared" si="221"/>
        <v>0</v>
      </c>
      <c r="R2249" s="21">
        <f t="shared" si="222"/>
        <v>46.760000000000019</v>
      </c>
      <c r="S2249"/>
    </row>
    <row r="2250" spans="1:19" x14ac:dyDescent="0.25">
      <c r="A2250" t="s">
        <v>3851</v>
      </c>
      <c r="B2250" s="3" t="s">
        <v>4460</v>
      </c>
      <c r="C2250" t="s">
        <v>4145</v>
      </c>
      <c r="D2250" t="str">
        <f t="shared" si="217"/>
        <v>70% Virgin wool (organic),  28% Silk,  2% Elastane</v>
      </c>
      <c r="E2250" t="str">
        <f t="shared" si="220"/>
        <v>acqua  (7400 )</v>
      </c>
      <c r="F2250" s="1">
        <v>7400</v>
      </c>
      <c r="G2250" s="1" t="s">
        <v>4502</v>
      </c>
      <c r="H2250" s="3" t="s">
        <v>1138</v>
      </c>
      <c r="I2250" s="2">
        <v>4046304287798</v>
      </c>
      <c r="J2250" s="21">
        <v>74.5</v>
      </c>
      <c r="L2250" s="63">
        <f t="shared" si="219"/>
        <v>178.8</v>
      </c>
      <c r="M2250" t="s">
        <v>1590</v>
      </c>
      <c r="N2250" t="s">
        <v>3852</v>
      </c>
      <c r="O2250" t="s">
        <v>3853</v>
      </c>
      <c r="P2250" s="15">
        <f t="shared" si="218"/>
        <v>116.22000000000001</v>
      </c>
      <c r="Q2250" s="5">
        <f t="shared" si="221"/>
        <v>0</v>
      </c>
      <c r="R2250" s="21">
        <f t="shared" si="222"/>
        <v>41.720000000000013</v>
      </c>
      <c r="S2250"/>
    </row>
    <row r="2251" spans="1:19" x14ac:dyDescent="0.25">
      <c r="A2251" t="s">
        <v>3851</v>
      </c>
      <c r="B2251" s="3" t="s">
        <v>4461</v>
      </c>
      <c r="C2251" t="s">
        <v>4147</v>
      </c>
      <c r="D2251" t="str">
        <f t="shared" si="217"/>
        <v>70% Virgin wool (organic),  28% Silk,  2% Elastane</v>
      </c>
      <c r="E2251" t="str">
        <f t="shared" si="220"/>
        <v>acqua  (7400 )</v>
      </c>
      <c r="F2251" s="1">
        <v>7400</v>
      </c>
      <c r="G2251" s="1" t="s">
        <v>4502</v>
      </c>
      <c r="H2251" s="3" t="s">
        <v>1141</v>
      </c>
      <c r="I2251" s="2">
        <v>4046304287781</v>
      </c>
      <c r="J2251" s="21">
        <v>74.5</v>
      </c>
      <c r="L2251" s="63">
        <f t="shared" si="219"/>
        <v>178.8</v>
      </c>
      <c r="M2251" t="s">
        <v>1590</v>
      </c>
      <c r="N2251" t="s">
        <v>3852</v>
      </c>
      <c r="O2251" t="s">
        <v>3853</v>
      </c>
      <c r="P2251" s="15">
        <f t="shared" si="218"/>
        <v>116.22000000000001</v>
      </c>
      <c r="Q2251" s="5">
        <f t="shared" si="221"/>
        <v>0</v>
      </c>
      <c r="R2251" s="21">
        <f t="shared" si="222"/>
        <v>41.720000000000013</v>
      </c>
      <c r="S2251"/>
    </row>
    <row r="2252" spans="1:19" x14ac:dyDescent="0.25">
      <c r="A2252" t="s">
        <v>3851</v>
      </c>
      <c r="B2252" s="3" t="s">
        <v>4462</v>
      </c>
      <c r="C2252" t="s">
        <v>4149</v>
      </c>
      <c r="D2252" t="str">
        <f t="shared" si="217"/>
        <v>70% Virgin wool (organic),  28% Silk,  2% Elastane</v>
      </c>
      <c r="E2252" t="str">
        <f t="shared" si="220"/>
        <v>acqua  (7400 )</v>
      </c>
      <c r="F2252" s="1">
        <v>7400</v>
      </c>
      <c r="G2252" s="1" t="s">
        <v>4502</v>
      </c>
      <c r="H2252" s="3" t="s">
        <v>1144</v>
      </c>
      <c r="I2252" s="2">
        <v>4046304287811</v>
      </c>
      <c r="J2252" s="21">
        <v>83.5</v>
      </c>
      <c r="L2252" s="63">
        <f t="shared" si="219"/>
        <v>200.4</v>
      </c>
      <c r="M2252" t="s">
        <v>1590</v>
      </c>
      <c r="N2252" t="s">
        <v>3852</v>
      </c>
      <c r="O2252" t="s">
        <v>3853</v>
      </c>
      <c r="P2252" s="15">
        <f t="shared" si="218"/>
        <v>130.26000000000002</v>
      </c>
      <c r="Q2252" s="5">
        <f t="shared" si="221"/>
        <v>0</v>
      </c>
      <c r="R2252" s="21">
        <f t="shared" si="222"/>
        <v>46.760000000000019</v>
      </c>
      <c r="S2252"/>
    </row>
    <row r="2253" spans="1:19" x14ac:dyDescent="0.25">
      <c r="A2253" t="s">
        <v>3851</v>
      </c>
      <c r="B2253" s="3" t="s">
        <v>4463</v>
      </c>
      <c r="C2253" t="s">
        <v>4151</v>
      </c>
      <c r="D2253" t="str">
        <f t="shared" si="217"/>
        <v>70% Virgin wool (organic),  28% Silk,  2% Elastane</v>
      </c>
      <c r="E2253" t="str">
        <f t="shared" si="220"/>
        <v>black  (9900 )</v>
      </c>
      <c r="F2253" s="1">
        <v>9900</v>
      </c>
      <c r="G2253" s="1" t="s">
        <v>33</v>
      </c>
      <c r="H2253" s="3" t="s">
        <v>1135</v>
      </c>
      <c r="I2253" s="2">
        <v>4046304197219</v>
      </c>
      <c r="J2253" s="21">
        <v>83.5</v>
      </c>
      <c r="L2253" s="63">
        <f t="shared" si="219"/>
        <v>200.4</v>
      </c>
      <c r="M2253" t="s">
        <v>1590</v>
      </c>
      <c r="N2253" t="s">
        <v>3852</v>
      </c>
      <c r="O2253" t="s">
        <v>3853</v>
      </c>
      <c r="P2253" s="15">
        <f t="shared" si="218"/>
        <v>130.26000000000002</v>
      </c>
      <c r="Q2253" s="5">
        <f t="shared" si="221"/>
        <v>0</v>
      </c>
      <c r="R2253" s="21">
        <f t="shared" si="222"/>
        <v>46.760000000000019</v>
      </c>
      <c r="S2253"/>
    </row>
    <row r="2254" spans="1:19" x14ac:dyDescent="0.25">
      <c r="A2254" t="s">
        <v>3851</v>
      </c>
      <c r="B2254" s="3" t="s">
        <v>4464</v>
      </c>
      <c r="C2254" t="s">
        <v>4153</v>
      </c>
      <c r="D2254" t="str">
        <f t="shared" si="217"/>
        <v>70% Virgin wool (organic),  28% Silk,  2% Elastane</v>
      </c>
      <c r="E2254" t="str">
        <f t="shared" si="220"/>
        <v>black  (9900 )</v>
      </c>
      <c r="F2254" s="1">
        <v>9900</v>
      </c>
      <c r="G2254" s="1" t="s">
        <v>33</v>
      </c>
      <c r="H2254" s="3" t="s">
        <v>1138</v>
      </c>
      <c r="I2254" s="2">
        <v>4046304197202</v>
      </c>
      <c r="J2254" s="21">
        <v>74.5</v>
      </c>
      <c r="L2254" s="63">
        <f t="shared" si="219"/>
        <v>178.8</v>
      </c>
      <c r="M2254" t="s">
        <v>1590</v>
      </c>
      <c r="N2254" t="s">
        <v>3852</v>
      </c>
      <c r="O2254" t="s">
        <v>3853</v>
      </c>
      <c r="P2254" s="15">
        <f t="shared" si="218"/>
        <v>116.22000000000001</v>
      </c>
      <c r="Q2254" s="5">
        <f t="shared" si="221"/>
        <v>0</v>
      </c>
      <c r="R2254" s="21">
        <f t="shared" si="222"/>
        <v>41.720000000000013</v>
      </c>
      <c r="S2254"/>
    </row>
    <row r="2255" spans="1:19" x14ac:dyDescent="0.25">
      <c r="A2255" t="s">
        <v>3851</v>
      </c>
      <c r="B2255" s="3" t="s">
        <v>4465</v>
      </c>
      <c r="C2255" t="s">
        <v>4155</v>
      </c>
      <c r="D2255" t="str">
        <f t="shared" si="217"/>
        <v>70% Virgin wool (organic),  28% Silk,  2% Elastane</v>
      </c>
      <c r="E2255" t="str">
        <f t="shared" si="220"/>
        <v>black  (9900 )</v>
      </c>
      <c r="F2255" s="1">
        <v>9900</v>
      </c>
      <c r="G2255" s="1" t="s">
        <v>33</v>
      </c>
      <c r="H2255" s="3" t="s">
        <v>1141</v>
      </c>
      <c r="I2255" s="2">
        <v>4046304197196</v>
      </c>
      <c r="J2255" s="21">
        <v>74.5</v>
      </c>
      <c r="L2255" s="63">
        <f t="shared" si="219"/>
        <v>178.8</v>
      </c>
      <c r="M2255" t="s">
        <v>1590</v>
      </c>
      <c r="N2255" t="s">
        <v>3852</v>
      </c>
      <c r="O2255" t="s">
        <v>3853</v>
      </c>
      <c r="P2255" s="15">
        <f t="shared" si="218"/>
        <v>116.22000000000001</v>
      </c>
      <c r="Q2255" s="5">
        <f t="shared" si="221"/>
        <v>0</v>
      </c>
      <c r="R2255" s="21">
        <f t="shared" si="222"/>
        <v>41.720000000000013</v>
      </c>
      <c r="S2255"/>
    </row>
    <row r="2256" spans="1:19" x14ac:dyDescent="0.25">
      <c r="A2256" t="s">
        <v>3851</v>
      </c>
      <c r="B2256" s="3" t="s">
        <v>4466</v>
      </c>
      <c r="C2256" t="s">
        <v>4157</v>
      </c>
      <c r="D2256" t="str">
        <f t="shared" si="217"/>
        <v>70% Virgin wool (organic),  28% Silk,  2% Elastane</v>
      </c>
      <c r="E2256" t="str">
        <f t="shared" si="220"/>
        <v>black  (9900 )</v>
      </c>
      <c r="F2256" s="1">
        <v>9900</v>
      </c>
      <c r="G2256" s="1" t="s">
        <v>33</v>
      </c>
      <c r="H2256" s="3" t="s">
        <v>1144</v>
      </c>
      <c r="I2256" s="2">
        <v>4046304197226</v>
      </c>
      <c r="J2256" s="21">
        <v>83.5</v>
      </c>
      <c r="L2256" s="63">
        <f t="shared" si="219"/>
        <v>200.4</v>
      </c>
      <c r="M2256" t="s">
        <v>1590</v>
      </c>
      <c r="N2256" t="s">
        <v>3852</v>
      </c>
      <c r="O2256" t="s">
        <v>3853</v>
      </c>
      <c r="P2256" s="15">
        <f t="shared" si="218"/>
        <v>130.26000000000002</v>
      </c>
      <c r="Q2256" s="5">
        <f t="shared" si="221"/>
        <v>0</v>
      </c>
      <c r="R2256" s="21">
        <f t="shared" si="222"/>
        <v>46.760000000000019</v>
      </c>
      <c r="S2256"/>
    </row>
    <row r="2257" spans="1:19" x14ac:dyDescent="0.25">
      <c r="A2257" t="s">
        <v>3851</v>
      </c>
      <c r="B2257" s="3" t="s">
        <v>4467</v>
      </c>
      <c r="C2257" t="s">
        <v>4468</v>
      </c>
      <c r="D2257" t="str">
        <f t="shared" si="217"/>
        <v>70% Virgin wool (organic),  28% Silk,  2% Elastane</v>
      </c>
      <c r="E2257" t="str">
        <f t="shared" si="220"/>
        <v>smaragd  (7200 )</v>
      </c>
      <c r="F2257" s="1">
        <v>7200</v>
      </c>
      <c r="G2257" s="1" t="s">
        <v>4501</v>
      </c>
      <c r="H2257" s="3" t="s">
        <v>1135</v>
      </c>
      <c r="I2257" s="2">
        <v>4046304275177</v>
      </c>
      <c r="J2257" s="21">
        <v>73.900000000000006</v>
      </c>
      <c r="L2257" s="63">
        <f t="shared" si="219"/>
        <v>177.35</v>
      </c>
      <c r="M2257" t="s">
        <v>1590</v>
      </c>
      <c r="N2257" t="s">
        <v>3852</v>
      </c>
      <c r="O2257" t="s">
        <v>3853</v>
      </c>
      <c r="P2257" s="15">
        <f t="shared" si="218"/>
        <v>115.2775</v>
      </c>
      <c r="Q2257" s="5">
        <f t="shared" si="221"/>
        <v>0</v>
      </c>
      <c r="R2257" s="21">
        <f t="shared" si="222"/>
        <v>41.377499999999998</v>
      </c>
      <c r="S2257"/>
    </row>
    <row r="2258" spans="1:19" x14ac:dyDescent="0.25">
      <c r="A2258" t="s">
        <v>3851</v>
      </c>
      <c r="B2258" s="3" t="s">
        <v>4469</v>
      </c>
      <c r="C2258" t="s">
        <v>4470</v>
      </c>
      <c r="D2258" t="str">
        <f t="shared" si="217"/>
        <v>70% Virgin wool (organic),  28% Silk,  2% Elastane</v>
      </c>
      <c r="E2258" t="str">
        <f t="shared" si="220"/>
        <v>smaragd  (7200 )</v>
      </c>
      <c r="F2258" s="1">
        <v>7200</v>
      </c>
      <c r="G2258" s="1" t="s">
        <v>4501</v>
      </c>
      <c r="H2258" s="3" t="s">
        <v>1138</v>
      </c>
      <c r="I2258" s="2">
        <v>4046304275160</v>
      </c>
      <c r="J2258" s="21">
        <v>70.900000000000006</v>
      </c>
      <c r="L2258" s="63">
        <f t="shared" si="219"/>
        <v>170.15</v>
      </c>
      <c r="M2258" t="s">
        <v>1590</v>
      </c>
      <c r="N2258" t="s">
        <v>3852</v>
      </c>
      <c r="O2258" t="s">
        <v>3853</v>
      </c>
      <c r="P2258" s="15">
        <f t="shared" si="218"/>
        <v>110.59750000000001</v>
      </c>
      <c r="Q2258" s="5">
        <f t="shared" si="221"/>
        <v>0</v>
      </c>
      <c r="R2258" s="21">
        <f t="shared" si="222"/>
        <v>39.697500000000005</v>
      </c>
      <c r="S2258"/>
    </row>
    <row r="2259" spans="1:19" x14ac:dyDescent="0.25">
      <c r="A2259" t="s">
        <v>3851</v>
      </c>
      <c r="B2259" s="3" t="s">
        <v>4471</v>
      </c>
      <c r="C2259" t="s">
        <v>4472</v>
      </c>
      <c r="D2259" t="str">
        <f t="shared" si="217"/>
        <v>70% Virgin wool (organic),  28% Silk,  2% Elastane</v>
      </c>
      <c r="E2259" t="str">
        <f t="shared" si="220"/>
        <v>smaragd  (7200 )</v>
      </c>
      <c r="F2259" s="1">
        <v>7200</v>
      </c>
      <c r="G2259" s="1" t="s">
        <v>4501</v>
      </c>
      <c r="H2259" s="3" t="s">
        <v>1141</v>
      </c>
      <c r="I2259" s="2">
        <v>4046304275153</v>
      </c>
      <c r="J2259" s="21">
        <v>70.900000000000006</v>
      </c>
      <c r="L2259" s="63">
        <f t="shared" si="219"/>
        <v>170.15</v>
      </c>
      <c r="M2259" t="s">
        <v>1590</v>
      </c>
      <c r="N2259" t="s">
        <v>3852</v>
      </c>
      <c r="O2259" t="s">
        <v>3853</v>
      </c>
      <c r="P2259" s="15">
        <f t="shared" si="218"/>
        <v>110.59750000000001</v>
      </c>
      <c r="Q2259" s="5">
        <f t="shared" si="221"/>
        <v>0</v>
      </c>
      <c r="R2259" s="21">
        <f t="shared" si="222"/>
        <v>39.697500000000005</v>
      </c>
      <c r="S2259"/>
    </row>
    <row r="2260" spans="1:19" x14ac:dyDescent="0.25">
      <c r="A2260" t="s">
        <v>3851</v>
      </c>
      <c r="B2260" s="3" t="s">
        <v>4473</v>
      </c>
      <c r="C2260" t="s">
        <v>4474</v>
      </c>
      <c r="D2260" t="str">
        <f t="shared" si="217"/>
        <v>70% Virgin wool (organic),  28% Silk,  2% Elastane</v>
      </c>
      <c r="E2260" t="str">
        <f t="shared" si="220"/>
        <v>smaragd  (7200 )</v>
      </c>
      <c r="F2260" s="1">
        <v>7200</v>
      </c>
      <c r="G2260" s="1" t="s">
        <v>4501</v>
      </c>
      <c r="H2260" s="3" t="s">
        <v>1144</v>
      </c>
      <c r="I2260" s="2">
        <v>4046304275184</v>
      </c>
      <c r="J2260" s="21">
        <v>73.900000000000006</v>
      </c>
      <c r="L2260" s="63">
        <f t="shared" si="219"/>
        <v>177.35</v>
      </c>
      <c r="M2260" t="s">
        <v>1590</v>
      </c>
      <c r="N2260" t="s">
        <v>3852</v>
      </c>
      <c r="O2260" t="s">
        <v>3853</v>
      </c>
      <c r="P2260" s="15">
        <f t="shared" si="218"/>
        <v>115.2775</v>
      </c>
      <c r="Q2260" s="5">
        <f t="shared" si="221"/>
        <v>0</v>
      </c>
      <c r="R2260" s="21">
        <f t="shared" si="222"/>
        <v>41.377499999999998</v>
      </c>
      <c r="S2260"/>
    </row>
    <row r="2261" spans="1:19" x14ac:dyDescent="0.25">
      <c r="A2261" t="s">
        <v>3851</v>
      </c>
      <c r="B2261" s="3" t="s">
        <v>4475</v>
      </c>
      <c r="C2261" t="s">
        <v>4476</v>
      </c>
      <c r="D2261" t="str">
        <f t="shared" si="217"/>
        <v>70% Virgin wool (organic),  28% Silk,  2% Elastane</v>
      </c>
      <c r="E2261" t="str">
        <f t="shared" si="220"/>
        <v>acqua  (7400 )</v>
      </c>
      <c r="F2261" s="1">
        <v>7400</v>
      </c>
      <c r="G2261" s="1" t="s">
        <v>4502</v>
      </c>
      <c r="H2261" s="3" t="s">
        <v>1135</v>
      </c>
      <c r="I2261" s="2">
        <v>4046304246641</v>
      </c>
      <c r="J2261" s="21">
        <v>73.900000000000006</v>
      </c>
      <c r="L2261" s="63">
        <f t="shared" si="219"/>
        <v>177.35</v>
      </c>
      <c r="M2261" t="s">
        <v>1590</v>
      </c>
      <c r="N2261" t="s">
        <v>3852</v>
      </c>
      <c r="O2261" t="s">
        <v>3853</v>
      </c>
      <c r="P2261" s="15">
        <f t="shared" si="218"/>
        <v>115.2775</v>
      </c>
      <c r="Q2261" s="5">
        <f t="shared" si="221"/>
        <v>0</v>
      </c>
      <c r="R2261" s="21">
        <f t="shared" si="222"/>
        <v>41.377499999999998</v>
      </c>
      <c r="S2261"/>
    </row>
    <row r="2262" spans="1:19" x14ac:dyDescent="0.25">
      <c r="A2262" t="s">
        <v>3851</v>
      </c>
      <c r="B2262" s="3" t="s">
        <v>4477</v>
      </c>
      <c r="C2262" t="s">
        <v>4478</v>
      </c>
      <c r="D2262" t="str">
        <f t="shared" si="217"/>
        <v>70% Virgin wool (organic),  28% Silk,  2% Elastane</v>
      </c>
      <c r="E2262" t="str">
        <f t="shared" si="220"/>
        <v>acqua  (7400 )</v>
      </c>
      <c r="F2262" s="1">
        <v>7400</v>
      </c>
      <c r="G2262" s="1" t="s">
        <v>4502</v>
      </c>
      <c r="H2262" s="3" t="s">
        <v>1138</v>
      </c>
      <c r="I2262" s="2">
        <v>4046304246634</v>
      </c>
      <c r="J2262" s="21">
        <v>70.900000000000006</v>
      </c>
      <c r="L2262" s="63">
        <f t="shared" si="219"/>
        <v>170.15</v>
      </c>
      <c r="M2262" t="s">
        <v>1590</v>
      </c>
      <c r="N2262" t="s">
        <v>3852</v>
      </c>
      <c r="O2262" t="s">
        <v>3853</v>
      </c>
      <c r="P2262" s="15">
        <f t="shared" si="218"/>
        <v>110.59750000000001</v>
      </c>
      <c r="Q2262" s="5">
        <f t="shared" si="221"/>
        <v>0</v>
      </c>
      <c r="R2262" s="21">
        <f t="shared" si="222"/>
        <v>39.697500000000005</v>
      </c>
      <c r="S2262"/>
    </row>
    <row r="2263" spans="1:19" x14ac:dyDescent="0.25">
      <c r="A2263" t="s">
        <v>3851</v>
      </c>
      <c r="B2263" s="3" t="s">
        <v>4479</v>
      </c>
      <c r="C2263" t="s">
        <v>4480</v>
      </c>
      <c r="D2263" t="str">
        <f t="shared" si="217"/>
        <v>70% Virgin wool (organic),  28% Silk,  2% Elastane</v>
      </c>
      <c r="E2263" t="str">
        <f t="shared" si="220"/>
        <v>acqua  (7400 )</v>
      </c>
      <c r="F2263" s="1">
        <v>7400</v>
      </c>
      <c r="G2263" s="1" t="s">
        <v>4502</v>
      </c>
      <c r="H2263" s="3" t="s">
        <v>1141</v>
      </c>
      <c r="I2263" s="2">
        <v>4046304246627</v>
      </c>
      <c r="J2263" s="21">
        <v>70.900000000000006</v>
      </c>
      <c r="L2263" s="63">
        <f t="shared" si="219"/>
        <v>170.15</v>
      </c>
      <c r="M2263" t="s">
        <v>1590</v>
      </c>
      <c r="N2263" t="s">
        <v>3852</v>
      </c>
      <c r="O2263" t="s">
        <v>3853</v>
      </c>
      <c r="P2263" s="15">
        <f t="shared" si="218"/>
        <v>110.59750000000001</v>
      </c>
      <c r="Q2263" s="5">
        <f t="shared" si="221"/>
        <v>0</v>
      </c>
      <c r="R2263" s="21">
        <f t="shared" si="222"/>
        <v>39.697500000000005</v>
      </c>
      <c r="S2263"/>
    </row>
    <row r="2264" spans="1:19" x14ac:dyDescent="0.25">
      <c r="A2264" t="s">
        <v>3851</v>
      </c>
      <c r="B2264" s="3" t="s">
        <v>4481</v>
      </c>
      <c r="C2264" t="s">
        <v>4482</v>
      </c>
      <c r="D2264" t="str">
        <f t="shared" si="217"/>
        <v>70% Virgin wool (organic),  28% Silk,  2% Elastane</v>
      </c>
      <c r="E2264" t="str">
        <f t="shared" si="220"/>
        <v>acqua  (7400 )</v>
      </c>
      <c r="F2264" s="1">
        <v>7400</v>
      </c>
      <c r="G2264" s="1" t="s">
        <v>4502</v>
      </c>
      <c r="H2264" s="3" t="s">
        <v>1144</v>
      </c>
      <c r="I2264" s="2">
        <v>4046304246658</v>
      </c>
      <c r="J2264" s="21">
        <v>73.900000000000006</v>
      </c>
      <c r="L2264" s="63">
        <f t="shared" si="219"/>
        <v>177.35</v>
      </c>
      <c r="M2264" t="s">
        <v>1590</v>
      </c>
      <c r="N2264" t="s">
        <v>3852</v>
      </c>
      <c r="O2264" t="s">
        <v>3853</v>
      </c>
      <c r="P2264" s="15">
        <f t="shared" si="218"/>
        <v>115.2775</v>
      </c>
      <c r="Q2264" s="5">
        <f t="shared" si="221"/>
        <v>0</v>
      </c>
      <c r="R2264" s="21">
        <f t="shared" si="222"/>
        <v>41.377499999999998</v>
      </c>
      <c r="S2264"/>
    </row>
    <row r="2265" spans="1:19" x14ac:dyDescent="0.25">
      <c r="A2265" t="s">
        <v>3851</v>
      </c>
      <c r="B2265" s="3" t="s">
        <v>4483</v>
      </c>
      <c r="C2265" t="s">
        <v>4484</v>
      </c>
      <c r="D2265" t="str">
        <f t="shared" si="217"/>
        <v>70% Virgin wool (organic),  28% Silk,  2% Elastane</v>
      </c>
      <c r="E2265" t="str">
        <f t="shared" si="220"/>
        <v>black  (9900 )</v>
      </c>
      <c r="F2265" s="1">
        <v>9900</v>
      </c>
      <c r="G2265" s="1" t="s">
        <v>33</v>
      </c>
      <c r="H2265" s="3" t="s">
        <v>1135</v>
      </c>
      <c r="I2265" s="2">
        <v>4046304197257</v>
      </c>
      <c r="J2265" s="21">
        <v>73.900000000000006</v>
      </c>
      <c r="L2265" s="63">
        <f t="shared" si="219"/>
        <v>177.35</v>
      </c>
      <c r="M2265" t="s">
        <v>1590</v>
      </c>
      <c r="N2265" t="s">
        <v>3852</v>
      </c>
      <c r="O2265" t="s">
        <v>3853</v>
      </c>
      <c r="P2265" s="15">
        <f t="shared" si="218"/>
        <v>115.2775</v>
      </c>
      <c r="Q2265" s="5">
        <f t="shared" si="221"/>
        <v>0</v>
      </c>
      <c r="R2265" s="21">
        <f t="shared" si="222"/>
        <v>41.377499999999998</v>
      </c>
      <c r="S2265"/>
    </row>
    <row r="2266" spans="1:19" x14ac:dyDescent="0.25">
      <c r="A2266" t="s">
        <v>3851</v>
      </c>
      <c r="B2266" s="3" t="s">
        <v>4485</v>
      </c>
      <c r="C2266" t="s">
        <v>4486</v>
      </c>
      <c r="D2266" t="str">
        <f t="shared" si="217"/>
        <v>70% Virgin wool (organic),  28% Silk,  2% Elastane</v>
      </c>
      <c r="E2266" t="str">
        <f t="shared" si="220"/>
        <v>black  (9900 )</v>
      </c>
      <c r="F2266" s="1">
        <v>9900</v>
      </c>
      <c r="G2266" s="1" t="s">
        <v>33</v>
      </c>
      <c r="H2266" s="3" t="s">
        <v>1138</v>
      </c>
      <c r="I2266" s="2">
        <v>4046304197240</v>
      </c>
      <c r="J2266" s="21">
        <v>70.900000000000006</v>
      </c>
      <c r="L2266" s="63">
        <f t="shared" si="219"/>
        <v>170.15</v>
      </c>
      <c r="M2266" t="s">
        <v>1590</v>
      </c>
      <c r="N2266" t="s">
        <v>3852</v>
      </c>
      <c r="O2266" t="s">
        <v>3853</v>
      </c>
      <c r="P2266" s="15">
        <f t="shared" si="218"/>
        <v>110.59750000000001</v>
      </c>
      <c r="Q2266" s="5">
        <f t="shared" si="221"/>
        <v>0</v>
      </c>
      <c r="R2266" s="21">
        <f t="shared" si="222"/>
        <v>39.697500000000005</v>
      </c>
      <c r="S2266"/>
    </row>
    <row r="2267" spans="1:19" x14ac:dyDescent="0.25">
      <c r="A2267" t="s">
        <v>3851</v>
      </c>
      <c r="B2267" s="3" t="s">
        <v>4487</v>
      </c>
      <c r="C2267" t="s">
        <v>4488</v>
      </c>
      <c r="D2267" t="str">
        <f t="shared" si="217"/>
        <v>70% Virgin wool (organic),  28% Silk,  2% Elastane</v>
      </c>
      <c r="E2267" t="str">
        <f t="shared" si="220"/>
        <v>black  (9900 )</v>
      </c>
      <c r="F2267" s="1">
        <v>9900</v>
      </c>
      <c r="G2267" s="1" t="s">
        <v>33</v>
      </c>
      <c r="H2267" s="3" t="s">
        <v>1141</v>
      </c>
      <c r="I2267" s="2">
        <v>4046304197233</v>
      </c>
      <c r="J2267" s="21">
        <v>70.900000000000006</v>
      </c>
      <c r="L2267" s="63">
        <f t="shared" si="219"/>
        <v>170.15</v>
      </c>
      <c r="M2267" t="s">
        <v>1590</v>
      </c>
      <c r="N2267" t="s">
        <v>3852</v>
      </c>
      <c r="O2267" t="s">
        <v>3853</v>
      </c>
      <c r="P2267" s="15">
        <f t="shared" si="218"/>
        <v>110.59750000000001</v>
      </c>
      <c r="Q2267" s="5">
        <f t="shared" si="221"/>
        <v>0</v>
      </c>
      <c r="R2267" s="21">
        <f t="shared" si="222"/>
        <v>39.697500000000005</v>
      </c>
      <c r="S2267"/>
    </row>
    <row r="2268" spans="1:19" x14ac:dyDescent="0.25">
      <c r="A2268" t="s">
        <v>3851</v>
      </c>
      <c r="B2268" s="3" t="s">
        <v>4489</v>
      </c>
      <c r="C2268" t="s">
        <v>4490</v>
      </c>
      <c r="D2268" t="str">
        <f t="shared" si="217"/>
        <v>70% Virgin wool (organic),  28% Silk,  2% Elastane</v>
      </c>
      <c r="E2268" t="str">
        <f t="shared" si="220"/>
        <v>black  (9900 )</v>
      </c>
      <c r="F2268" s="1">
        <v>9900</v>
      </c>
      <c r="G2268" s="1" t="s">
        <v>33</v>
      </c>
      <c r="H2268" s="3" t="s">
        <v>1144</v>
      </c>
      <c r="I2268" s="2">
        <v>4046304197264</v>
      </c>
      <c r="J2268" s="21">
        <v>73.900000000000006</v>
      </c>
      <c r="L2268" s="63">
        <f t="shared" si="219"/>
        <v>177.35</v>
      </c>
      <c r="M2268" t="s">
        <v>1590</v>
      </c>
      <c r="N2268" t="s">
        <v>3852</v>
      </c>
      <c r="O2268" t="s">
        <v>3853</v>
      </c>
      <c r="P2268" s="15">
        <f t="shared" si="218"/>
        <v>115.2775</v>
      </c>
      <c r="Q2268" s="5">
        <f t="shared" si="221"/>
        <v>0</v>
      </c>
      <c r="R2268" s="21">
        <f t="shared" si="222"/>
        <v>41.377499999999998</v>
      </c>
      <c r="S2268"/>
    </row>
    <row r="2269" spans="1:19" x14ac:dyDescent="0.25">
      <c r="Q2269" s="5"/>
    </row>
    <row r="2270" spans="1:19" x14ac:dyDescent="0.25">
      <c r="Q2270" s="5"/>
    </row>
    <row r="2271" spans="1:19" x14ac:dyDescent="0.25">
      <c r="J2271" s="66" t="s">
        <v>4529</v>
      </c>
      <c r="K2271" s="17">
        <f>SUM(K5:K2268)</f>
        <v>0</v>
      </c>
      <c r="L2271" s="18"/>
      <c r="M2271" s="18"/>
      <c r="N2271" s="18"/>
      <c r="O2271" s="18"/>
      <c r="P2271" s="18"/>
      <c r="Q2271" s="17">
        <f>SUM(Q5:Q2268)</f>
        <v>0</v>
      </c>
      <c r="R2271" s="22"/>
    </row>
    <row r="2272" spans="1:19" x14ac:dyDescent="0.25">
      <c r="K2272"/>
    </row>
    <row r="2273" spans="11:11" x14ac:dyDescent="0.25">
      <c r="K2273"/>
    </row>
    <row r="2274" spans="11:11" x14ac:dyDescent="0.25">
      <c r="K2274"/>
    </row>
    <row r="2275" spans="11:11" x14ac:dyDescent="0.25">
      <c r="K2275"/>
    </row>
    <row r="2276" spans="11:11" x14ac:dyDescent="0.25">
      <c r="K2276"/>
    </row>
    <row r="2277" spans="11:11" x14ac:dyDescent="0.25">
      <c r="K2277"/>
    </row>
    <row r="2278" spans="11:11" x14ac:dyDescent="0.25">
      <c r="K2278"/>
    </row>
    <row r="2279" spans="11:11" x14ac:dyDescent="0.25">
      <c r="K2279"/>
    </row>
    <row r="2280" spans="11:11" x14ac:dyDescent="0.25">
      <c r="K2280"/>
    </row>
    <row r="2281" spans="11:11" x14ac:dyDescent="0.25">
      <c r="K2281"/>
    </row>
    <row r="2282" spans="11:11" x14ac:dyDescent="0.25">
      <c r="K2282"/>
    </row>
    <row r="2283" spans="11:11" x14ac:dyDescent="0.25">
      <c r="K2283"/>
    </row>
    <row r="2284" spans="11:11" x14ac:dyDescent="0.25">
      <c r="K2284"/>
    </row>
    <row r="2285" spans="11:11" x14ac:dyDescent="0.25">
      <c r="K2285"/>
    </row>
    <row r="2286" spans="11:11" x14ac:dyDescent="0.25">
      <c r="K2286"/>
    </row>
    <row r="2287" spans="11:11" x14ac:dyDescent="0.25">
      <c r="K2287"/>
    </row>
    <row r="2288" spans="11:11" x14ac:dyDescent="0.25">
      <c r="K2288"/>
    </row>
    <row r="2289" spans="11:11" x14ac:dyDescent="0.25">
      <c r="K2289"/>
    </row>
    <row r="2290" spans="11:11" x14ac:dyDescent="0.25">
      <c r="K2290"/>
    </row>
    <row r="2291" spans="11:11" x14ac:dyDescent="0.25">
      <c r="K2291"/>
    </row>
    <row r="2292" spans="11:11" x14ac:dyDescent="0.25">
      <c r="K2292"/>
    </row>
    <row r="2293" spans="11:11" x14ac:dyDescent="0.25">
      <c r="K2293"/>
    </row>
    <row r="2294" spans="11:11" x14ac:dyDescent="0.25">
      <c r="K2294"/>
    </row>
    <row r="2295" spans="11:11" x14ac:dyDescent="0.25">
      <c r="K2295"/>
    </row>
    <row r="2296" spans="11:11" x14ac:dyDescent="0.25">
      <c r="K2296"/>
    </row>
    <row r="2297" spans="11:11" x14ac:dyDescent="0.25">
      <c r="K2297"/>
    </row>
    <row r="2298" spans="11:11" x14ac:dyDescent="0.25">
      <c r="K2298"/>
    </row>
    <row r="2299" spans="11:11" x14ac:dyDescent="0.25">
      <c r="K2299"/>
    </row>
    <row r="2300" spans="11:11" x14ac:dyDescent="0.25">
      <c r="K2300"/>
    </row>
    <row r="2301" spans="11:11" x14ac:dyDescent="0.25">
      <c r="K2301"/>
    </row>
    <row r="2302" spans="11:11" x14ac:dyDescent="0.25">
      <c r="K2302"/>
    </row>
    <row r="2303" spans="11:11" x14ac:dyDescent="0.25">
      <c r="K2303"/>
    </row>
    <row r="2304" spans="11:11" x14ac:dyDescent="0.25">
      <c r="K2304"/>
    </row>
    <row r="2305" spans="11:11" x14ac:dyDescent="0.25">
      <c r="K2305"/>
    </row>
    <row r="2306" spans="11:11" x14ac:dyDescent="0.25">
      <c r="K2306"/>
    </row>
    <row r="2307" spans="11:11" x14ac:dyDescent="0.25">
      <c r="K2307"/>
    </row>
    <row r="2308" spans="11:11" x14ac:dyDescent="0.25">
      <c r="K2308"/>
    </row>
    <row r="2309" spans="11:11" x14ac:dyDescent="0.25">
      <c r="K2309"/>
    </row>
    <row r="2310" spans="11:11" x14ac:dyDescent="0.25">
      <c r="K2310"/>
    </row>
    <row r="2311" spans="11:11" x14ac:dyDescent="0.25">
      <c r="K2311"/>
    </row>
    <row r="2312" spans="11:11" x14ac:dyDescent="0.25">
      <c r="K2312"/>
    </row>
    <row r="2313" spans="11:11" x14ac:dyDescent="0.25">
      <c r="K2313"/>
    </row>
    <row r="2314" spans="11:11" x14ac:dyDescent="0.25">
      <c r="K2314"/>
    </row>
    <row r="2315" spans="11:11" x14ac:dyDescent="0.25">
      <c r="K2315"/>
    </row>
    <row r="2316" spans="11:11" x14ac:dyDescent="0.25">
      <c r="K2316"/>
    </row>
    <row r="2317" spans="11:11" x14ac:dyDescent="0.25">
      <c r="K2317"/>
    </row>
    <row r="2318" spans="11:11" x14ac:dyDescent="0.25">
      <c r="K2318"/>
    </row>
    <row r="2319" spans="11:11" x14ac:dyDescent="0.25">
      <c r="K2319"/>
    </row>
    <row r="2320" spans="11:11" x14ac:dyDescent="0.25">
      <c r="K2320"/>
    </row>
    <row r="2321" spans="11:11" x14ac:dyDescent="0.25">
      <c r="K2321"/>
    </row>
    <row r="2322" spans="11:11" x14ac:dyDescent="0.25">
      <c r="K2322"/>
    </row>
    <row r="2323" spans="11:11" x14ac:dyDescent="0.25">
      <c r="K2323"/>
    </row>
    <row r="2324" spans="11:11" x14ac:dyDescent="0.25">
      <c r="K2324"/>
    </row>
    <row r="2325" spans="11:11" x14ac:dyDescent="0.25">
      <c r="K2325"/>
    </row>
    <row r="2326" spans="11:11" x14ac:dyDescent="0.25">
      <c r="K2326"/>
    </row>
    <row r="2327" spans="11:11" x14ac:dyDescent="0.25">
      <c r="K2327"/>
    </row>
    <row r="2328" spans="11:11" x14ac:dyDescent="0.25">
      <c r="K2328"/>
    </row>
    <row r="2329" spans="11:11" x14ac:dyDescent="0.25">
      <c r="K2329"/>
    </row>
    <row r="2330" spans="11:11" x14ac:dyDescent="0.25">
      <c r="K2330"/>
    </row>
    <row r="2331" spans="11:11" x14ac:dyDescent="0.25">
      <c r="K2331"/>
    </row>
    <row r="2332" spans="11:11" x14ac:dyDescent="0.25">
      <c r="K2332"/>
    </row>
    <row r="2333" spans="11:11" x14ac:dyDescent="0.25">
      <c r="K2333"/>
    </row>
    <row r="2334" spans="11:11" x14ac:dyDescent="0.25">
      <c r="K2334"/>
    </row>
    <row r="2335" spans="11:11" x14ac:dyDescent="0.25">
      <c r="K2335"/>
    </row>
    <row r="2336" spans="11:11" x14ac:dyDescent="0.25">
      <c r="K2336"/>
    </row>
    <row r="2337" spans="11:11" x14ac:dyDescent="0.25">
      <c r="K2337"/>
    </row>
    <row r="2338" spans="11:11" x14ac:dyDescent="0.25">
      <c r="K2338"/>
    </row>
    <row r="2339" spans="11:11" x14ac:dyDescent="0.25">
      <c r="K2339"/>
    </row>
    <row r="2340" spans="11:11" x14ac:dyDescent="0.25">
      <c r="K2340"/>
    </row>
    <row r="2341" spans="11:11" x14ac:dyDescent="0.25">
      <c r="K2341"/>
    </row>
    <row r="2342" spans="11:11" x14ac:dyDescent="0.25">
      <c r="K2342"/>
    </row>
    <row r="2343" spans="11:11" x14ac:dyDescent="0.25">
      <c r="K2343"/>
    </row>
    <row r="2344" spans="11:11" x14ac:dyDescent="0.25">
      <c r="K2344"/>
    </row>
    <row r="2345" spans="11:11" x14ac:dyDescent="0.25">
      <c r="K2345"/>
    </row>
    <row r="2346" spans="11:11" x14ac:dyDescent="0.25">
      <c r="K2346"/>
    </row>
    <row r="2347" spans="11:11" x14ac:dyDescent="0.25">
      <c r="K2347"/>
    </row>
    <row r="2348" spans="11:11" x14ac:dyDescent="0.25">
      <c r="K2348"/>
    </row>
    <row r="2349" spans="11:11" x14ac:dyDescent="0.25">
      <c r="K2349"/>
    </row>
    <row r="2350" spans="11:11" x14ac:dyDescent="0.25">
      <c r="K2350"/>
    </row>
    <row r="2351" spans="11:11" x14ac:dyDescent="0.25">
      <c r="K2351"/>
    </row>
    <row r="2352" spans="11:11" x14ac:dyDescent="0.25">
      <c r="K2352"/>
    </row>
    <row r="2353" spans="11:11" x14ac:dyDescent="0.25">
      <c r="K2353"/>
    </row>
    <row r="2354" spans="11:11" x14ac:dyDescent="0.25">
      <c r="K2354"/>
    </row>
    <row r="2355" spans="11:11" x14ac:dyDescent="0.25">
      <c r="K2355"/>
    </row>
    <row r="2356" spans="11:11" x14ac:dyDescent="0.25">
      <c r="K2356"/>
    </row>
    <row r="2357" spans="11:11" x14ac:dyDescent="0.25">
      <c r="K2357"/>
    </row>
    <row r="2358" spans="11:11" x14ac:dyDescent="0.25">
      <c r="K2358"/>
    </row>
    <row r="2359" spans="11:11" x14ac:dyDescent="0.25">
      <c r="K2359"/>
    </row>
    <row r="2360" spans="11:11" x14ac:dyDescent="0.25">
      <c r="K2360"/>
    </row>
    <row r="2361" spans="11:11" x14ac:dyDescent="0.25">
      <c r="K2361"/>
    </row>
    <row r="2362" spans="11:11" x14ac:dyDescent="0.25">
      <c r="K2362"/>
    </row>
    <row r="2363" spans="11:11" x14ac:dyDescent="0.25">
      <c r="K2363"/>
    </row>
    <row r="2364" spans="11:11" x14ac:dyDescent="0.25">
      <c r="K2364"/>
    </row>
    <row r="2365" spans="11:11" x14ac:dyDescent="0.25">
      <c r="K2365"/>
    </row>
    <row r="2366" spans="11:11" x14ac:dyDescent="0.25">
      <c r="K2366"/>
    </row>
    <row r="2367" spans="11:11" x14ac:dyDescent="0.25">
      <c r="K2367"/>
    </row>
    <row r="2368" spans="11:11" x14ac:dyDescent="0.25">
      <c r="K2368"/>
    </row>
    <row r="2369" spans="11:11" x14ac:dyDescent="0.25">
      <c r="K2369"/>
    </row>
    <row r="2370" spans="11:11" x14ac:dyDescent="0.25">
      <c r="K2370"/>
    </row>
    <row r="2371" spans="11:11" x14ac:dyDescent="0.25">
      <c r="K2371"/>
    </row>
    <row r="2372" spans="11:11" x14ac:dyDescent="0.25">
      <c r="K2372"/>
    </row>
    <row r="2373" spans="11:11" x14ac:dyDescent="0.25">
      <c r="K2373"/>
    </row>
    <row r="2374" spans="11:11" x14ac:dyDescent="0.25">
      <c r="K2374"/>
    </row>
    <row r="2375" spans="11:11" x14ac:dyDescent="0.25">
      <c r="K2375"/>
    </row>
    <row r="2376" spans="11:11" x14ac:dyDescent="0.25">
      <c r="K2376"/>
    </row>
    <row r="2377" spans="11:11" x14ac:dyDescent="0.25">
      <c r="K2377"/>
    </row>
    <row r="2378" spans="11:11" x14ac:dyDescent="0.25">
      <c r="K2378"/>
    </row>
    <row r="2379" spans="11:11" x14ac:dyDescent="0.25">
      <c r="K2379"/>
    </row>
    <row r="2380" spans="11:11" x14ac:dyDescent="0.25">
      <c r="K2380"/>
    </row>
    <row r="2381" spans="11:11" x14ac:dyDescent="0.25">
      <c r="K2381"/>
    </row>
    <row r="2382" spans="11:11" x14ac:dyDescent="0.25">
      <c r="K2382"/>
    </row>
    <row r="2383" spans="11:11" x14ac:dyDescent="0.25">
      <c r="K2383"/>
    </row>
    <row r="2384" spans="11:11" x14ac:dyDescent="0.25">
      <c r="K2384"/>
    </row>
    <row r="2385" spans="11:11" x14ac:dyDescent="0.25">
      <c r="K2385"/>
    </row>
    <row r="2386" spans="11:11" x14ac:dyDescent="0.25">
      <c r="K2386"/>
    </row>
    <row r="2387" spans="11:11" x14ac:dyDescent="0.25">
      <c r="K2387"/>
    </row>
    <row r="2388" spans="11:11" x14ac:dyDescent="0.25">
      <c r="K2388"/>
    </row>
    <row r="2389" spans="11:11" x14ac:dyDescent="0.25">
      <c r="K2389"/>
    </row>
    <row r="2390" spans="11:11" x14ac:dyDescent="0.25">
      <c r="K2390"/>
    </row>
    <row r="2391" spans="11:11" x14ac:dyDescent="0.25">
      <c r="K2391"/>
    </row>
    <row r="2392" spans="11:11" x14ac:dyDescent="0.25">
      <c r="K2392"/>
    </row>
    <row r="2393" spans="11:11" x14ac:dyDescent="0.25">
      <c r="K2393"/>
    </row>
    <row r="2394" spans="11:11" x14ac:dyDescent="0.25">
      <c r="K2394"/>
    </row>
    <row r="2395" spans="11:11" x14ac:dyDescent="0.25">
      <c r="K2395"/>
    </row>
    <row r="2396" spans="11:11" x14ac:dyDescent="0.25">
      <c r="K2396"/>
    </row>
    <row r="2397" spans="11:11" x14ac:dyDescent="0.25">
      <c r="K2397"/>
    </row>
    <row r="2398" spans="11:11" x14ac:dyDescent="0.25">
      <c r="K2398"/>
    </row>
    <row r="2399" spans="11:11" x14ac:dyDescent="0.25">
      <c r="K2399"/>
    </row>
    <row r="2400" spans="11:11" x14ac:dyDescent="0.25">
      <c r="K2400"/>
    </row>
    <row r="2401" spans="11:11" x14ac:dyDescent="0.25">
      <c r="K2401"/>
    </row>
    <row r="2402" spans="11:11" x14ac:dyDescent="0.25">
      <c r="K2402"/>
    </row>
    <row r="2403" spans="11:11" x14ac:dyDescent="0.25">
      <c r="K2403"/>
    </row>
    <row r="2404" spans="11:11" x14ac:dyDescent="0.25">
      <c r="K2404"/>
    </row>
    <row r="2405" spans="11:11" x14ac:dyDescent="0.25">
      <c r="K2405"/>
    </row>
    <row r="2406" spans="11:11" x14ac:dyDescent="0.25">
      <c r="K2406"/>
    </row>
    <row r="2407" spans="11:11" x14ac:dyDescent="0.25">
      <c r="K2407"/>
    </row>
    <row r="2408" spans="11:11" x14ac:dyDescent="0.25">
      <c r="K2408"/>
    </row>
    <row r="2409" spans="11:11" x14ac:dyDescent="0.25">
      <c r="K2409"/>
    </row>
    <row r="2410" spans="11:11" x14ac:dyDescent="0.25">
      <c r="K2410"/>
    </row>
    <row r="2411" spans="11:11" x14ac:dyDescent="0.25">
      <c r="K2411"/>
    </row>
    <row r="2412" spans="11:11" x14ac:dyDescent="0.25">
      <c r="K2412"/>
    </row>
    <row r="2413" spans="11:11" x14ac:dyDescent="0.25">
      <c r="K2413"/>
    </row>
    <row r="2414" spans="11:11" x14ac:dyDescent="0.25">
      <c r="K2414"/>
    </row>
    <row r="2415" spans="11:11" x14ac:dyDescent="0.25">
      <c r="K2415"/>
    </row>
    <row r="2416" spans="11:11" x14ac:dyDescent="0.25">
      <c r="K2416"/>
    </row>
    <row r="2417" spans="11:11" x14ac:dyDescent="0.25">
      <c r="K2417"/>
    </row>
    <row r="2418" spans="11:11" x14ac:dyDescent="0.25">
      <c r="K2418"/>
    </row>
    <row r="2419" spans="11:11" x14ac:dyDescent="0.25">
      <c r="K2419"/>
    </row>
    <row r="2420" spans="11:11" x14ac:dyDescent="0.25">
      <c r="K2420"/>
    </row>
    <row r="2421" spans="11:11" x14ac:dyDescent="0.25">
      <c r="K2421"/>
    </row>
    <row r="2422" spans="11:11" x14ac:dyDescent="0.25">
      <c r="K2422"/>
    </row>
    <row r="2423" spans="11:11" x14ac:dyDescent="0.25">
      <c r="K2423"/>
    </row>
    <row r="2424" spans="11:11" x14ac:dyDescent="0.25">
      <c r="K2424"/>
    </row>
    <row r="2425" spans="11:11" x14ac:dyDescent="0.25">
      <c r="K2425"/>
    </row>
    <row r="2426" spans="11:11" x14ac:dyDescent="0.25">
      <c r="K2426"/>
    </row>
    <row r="2427" spans="11:11" x14ac:dyDescent="0.25">
      <c r="K2427"/>
    </row>
    <row r="2428" spans="11:11" x14ac:dyDescent="0.25">
      <c r="K2428"/>
    </row>
    <row r="2429" spans="11:11" x14ac:dyDescent="0.25">
      <c r="K2429"/>
    </row>
    <row r="2430" spans="11:11" x14ac:dyDescent="0.25">
      <c r="K2430"/>
    </row>
    <row r="2431" spans="11:11" x14ac:dyDescent="0.25">
      <c r="K2431"/>
    </row>
    <row r="2432" spans="11:11" x14ac:dyDescent="0.25">
      <c r="K2432"/>
    </row>
    <row r="2433" spans="11:11" x14ac:dyDescent="0.25">
      <c r="K2433"/>
    </row>
    <row r="2434" spans="11:11" x14ac:dyDescent="0.25">
      <c r="K2434"/>
    </row>
    <row r="2435" spans="11:11" x14ac:dyDescent="0.25">
      <c r="K2435"/>
    </row>
    <row r="2436" spans="11:11" x14ac:dyDescent="0.25">
      <c r="K2436"/>
    </row>
    <row r="2437" spans="11:11" x14ac:dyDescent="0.25">
      <c r="K2437"/>
    </row>
    <row r="2438" spans="11:11" x14ac:dyDescent="0.25">
      <c r="K2438"/>
    </row>
    <row r="2439" spans="11:11" x14ac:dyDescent="0.25">
      <c r="K2439"/>
    </row>
    <row r="2440" spans="11:11" x14ac:dyDescent="0.25">
      <c r="K2440"/>
    </row>
    <row r="2441" spans="11:11" x14ac:dyDescent="0.25">
      <c r="K2441"/>
    </row>
    <row r="2442" spans="11:11" x14ac:dyDescent="0.25">
      <c r="K2442"/>
    </row>
    <row r="2443" spans="11:11" x14ac:dyDescent="0.25">
      <c r="K2443"/>
    </row>
    <row r="2444" spans="11:11" x14ac:dyDescent="0.25">
      <c r="K2444"/>
    </row>
    <row r="2445" spans="11:11" x14ac:dyDescent="0.25">
      <c r="K2445"/>
    </row>
    <row r="2446" spans="11:11" x14ac:dyDescent="0.25">
      <c r="K2446"/>
    </row>
    <row r="2447" spans="11:11" x14ac:dyDescent="0.25">
      <c r="K2447"/>
    </row>
    <row r="2448" spans="11:11" x14ac:dyDescent="0.25">
      <c r="K2448"/>
    </row>
    <row r="2449" spans="11:11" x14ac:dyDescent="0.25">
      <c r="K2449"/>
    </row>
    <row r="2450" spans="11:11" x14ac:dyDescent="0.25">
      <c r="K2450"/>
    </row>
    <row r="2451" spans="11:11" x14ac:dyDescent="0.25">
      <c r="K2451"/>
    </row>
    <row r="2452" spans="11:11" x14ac:dyDescent="0.25">
      <c r="K2452"/>
    </row>
    <row r="2453" spans="11:11" x14ac:dyDescent="0.25">
      <c r="K2453"/>
    </row>
    <row r="2454" spans="11:11" x14ac:dyDescent="0.25">
      <c r="K2454"/>
    </row>
    <row r="2455" spans="11:11" x14ac:dyDescent="0.25">
      <c r="K2455"/>
    </row>
    <row r="2456" spans="11:11" x14ac:dyDescent="0.25">
      <c r="K2456"/>
    </row>
    <row r="2457" spans="11:11" x14ac:dyDescent="0.25">
      <c r="K2457"/>
    </row>
    <row r="2458" spans="11:11" x14ac:dyDescent="0.25">
      <c r="K2458"/>
    </row>
    <row r="2459" spans="11:11" x14ac:dyDescent="0.25">
      <c r="K2459"/>
    </row>
    <row r="2460" spans="11:11" x14ac:dyDescent="0.25">
      <c r="K2460"/>
    </row>
    <row r="2461" spans="11:11" x14ac:dyDescent="0.25">
      <c r="K2461"/>
    </row>
    <row r="2462" spans="11:11" x14ac:dyDescent="0.25">
      <c r="K2462"/>
    </row>
    <row r="2463" spans="11:11" x14ac:dyDescent="0.25">
      <c r="K2463"/>
    </row>
    <row r="2464" spans="11:11" x14ac:dyDescent="0.25">
      <c r="K2464"/>
    </row>
    <row r="2465" spans="11:11" x14ac:dyDescent="0.25">
      <c r="K2465"/>
    </row>
    <row r="2466" spans="11:11" x14ac:dyDescent="0.25">
      <c r="K2466"/>
    </row>
    <row r="2467" spans="11:11" x14ac:dyDescent="0.25">
      <c r="K2467"/>
    </row>
    <row r="2468" spans="11:11" x14ac:dyDescent="0.25">
      <c r="K2468"/>
    </row>
    <row r="2469" spans="11:11" x14ac:dyDescent="0.25">
      <c r="K2469"/>
    </row>
    <row r="2470" spans="11:11" x14ac:dyDescent="0.25">
      <c r="K2470"/>
    </row>
    <row r="2471" spans="11:11" x14ac:dyDescent="0.25">
      <c r="K2471"/>
    </row>
    <row r="2472" spans="11:11" x14ac:dyDescent="0.25">
      <c r="K2472"/>
    </row>
    <row r="2473" spans="11:11" x14ac:dyDescent="0.25">
      <c r="K2473"/>
    </row>
    <row r="2474" spans="11:11" x14ac:dyDescent="0.25">
      <c r="K2474"/>
    </row>
    <row r="2475" spans="11:11" x14ac:dyDescent="0.25">
      <c r="K2475"/>
    </row>
    <row r="2476" spans="11:11" x14ac:dyDescent="0.25">
      <c r="K2476"/>
    </row>
    <row r="2477" spans="11:11" x14ac:dyDescent="0.25">
      <c r="K2477"/>
    </row>
    <row r="2478" spans="11:11" x14ac:dyDescent="0.25">
      <c r="K2478"/>
    </row>
    <row r="2479" spans="11:11" x14ac:dyDescent="0.25">
      <c r="K2479"/>
    </row>
    <row r="2480" spans="11:11" x14ac:dyDescent="0.25">
      <c r="K2480"/>
    </row>
    <row r="2481" spans="11:11" x14ac:dyDescent="0.25">
      <c r="K2481"/>
    </row>
    <row r="2482" spans="11:11" x14ac:dyDescent="0.25">
      <c r="K2482"/>
    </row>
    <row r="2483" spans="11:11" x14ac:dyDescent="0.25">
      <c r="K2483"/>
    </row>
    <row r="2484" spans="11:11" x14ac:dyDescent="0.25">
      <c r="K2484"/>
    </row>
    <row r="2485" spans="11:11" x14ac:dyDescent="0.25">
      <c r="K2485"/>
    </row>
    <row r="2486" spans="11:11" x14ac:dyDescent="0.25">
      <c r="K2486"/>
    </row>
    <row r="2487" spans="11:11" x14ac:dyDescent="0.25">
      <c r="K2487"/>
    </row>
    <row r="2488" spans="11:11" x14ac:dyDescent="0.25">
      <c r="K2488"/>
    </row>
    <row r="2489" spans="11:11" x14ac:dyDescent="0.25">
      <c r="K2489"/>
    </row>
    <row r="2490" spans="11:11" x14ac:dyDescent="0.25">
      <c r="K2490"/>
    </row>
    <row r="2491" spans="11:11" x14ac:dyDescent="0.25">
      <c r="K2491"/>
    </row>
    <row r="2492" spans="11:11" x14ac:dyDescent="0.25">
      <c r="K2492"/>
    </row>
    <row r="2493" spans="11:11" x14ac:dyDescent="0.25">
      <c r="K2493"/>
    </row>
    <row r="2494" spans="11:11" x14ac:dyDescent="0.25">
      <c r="K2494"/>
    </row>
    <row r="2495" spans="11:11" x14ac:dyDescent="0.25">
      <c r="K2495"/>
    </row>
    <row r="2496" spans="11:11" x14ac:dyDescent="0.25">
      <c r="K2496"/>
    </row>
    <row r="2497" spans="11:11" x14ac:dyDescent="0.25">
      <c r="K2497"/>
    </row>
    <row r="2498" spans="11:11" x14ac:dyDescent="0.25">
      <c r="K2498"/>
    </row>
    <row r="2499" spans="11:11" x14ac:dyDescent="0.25">
      <c r="K2499"/>
    </row>
    <row r="2500" spans="11:11" x14ac:dyDescent="0.25">
      <c r="K2500"/>
    </row>
    <row r="2501" spans="11:11" x14ac:dyDescent="0.25">
      <c r="K2501"/>
    </row>
    <row r="2502" spans="11:11" x14ac:dyDescent="0.25">
      <c r="K2502"/>
    </row>
    <row r="2503" spans="11:11" x14ac:dyDescent="0.25">
      <c r="K2503"/>
    </row>
    <row r="2504" spans="11:11" x14ac:dyDescent="0.25">
      <c r="K2504"/>
    </row>
    <row r="2505" spans="11:11" x14ac:dyDescent="0.25">
      <c r="K2505"/>
    </row>
    <row r="2506" spans="11:11" x14ac:dyDescent="0.25">
      <c r="K2506"/>
    </row>
    <row r="2507" spans="11:11" x14ac:dyDescent="0.25">
      <c r="K2507"/>
    </row>
    <row r="2508" spans="11:11" x14ac:dyDescent="0.25">
      <c r="K2508"/>
    </row>
    <row r="2509" spans="11:11" x14ac:dyDescent="0.25">
      <c r="K2509"/>
    </row>
    <row r="2510" spans="11:11" x14ac:dyDescent="0.25">
      <c r="K2510"/>
    </row>
    <row r="2511" spans="11:11" x14ac:dyDescent="0.25">
      <c r="K2511"/>
    </row>
    <row r="2512" spans="11:11" x14ac:dyDescent="0.25">
      <c r="K2512"/>
    </row>
    <row r="2513" spans="11:11" x14ac:dyDescent="0.25">
      <c r="K2513"/>
    </row>
    <row r="2514" spans="11:11" x14ac:dyDescent="0.25">
      <c r="K2514"/>
    </row>
    <row r="2515" spans="11:11" x14ac:dyDescent="0.25">
      <c r="K2515"/>
    </row>
    <row r="2516" spans="11:11" x14ac:dyDescent="0.25">
      <c r="K2516"/>
    </row>
    <row r="2517" spans="11:11" x14ac:dyDescent="0.25">
      <c r="K2517"/>
    </row>
    <row r="2518" spans="11:11" x14ac:dyDescent="0.25">
      <c r="K2518"/>
    </row>
    <row r="2519" spans="11:11" x14ac:dyDescent="0.25">
      <c r="K2519"/>
    </row>
    <row r="2520" spans="11:11" x14ac:dyDescent="0.25">
      <c r="K2520"/>
    </row>
    <row r="2521" spans="11:11" x14ac:dyDescent="0.25">
      <c r="K2521"/>
    </row>
    <row r="2522" spans="11:11" x14ac:dyDescent="0.25">
      <c r="K2522"/>
    </row>
    <row r="2523" spans="11:11" x14ac:dyDescent="0.25">
      <c r="K2523"/>
    </row>
    <row r="2524" spans="11:11" x14ac:dyDescent="0.25">
      <c r="K2524"/>
    </row>
    <row r="2525" spans="11:11" x14ac:dyDescent="0.25">
      <c r="K2525"/>
    </row>
    <row r="2526" spans="11:11" x14ac:dyDescent="0.25">
      <c r="K2526"/>
    </row>
    <row r="2527" spans="11:11" x14ac:dyDescent="0.25">
      <c r="K2527"/>
    </row>
    <row r="2528" spans="11:11" x14ac:dyDescent="0.25">
      <c r="K2528"/>
    </row>
    <row r="2529" spans="11:11" x14ac:dyDescent="0.25">
      <c r="K2529"/>
    </row>
    <row r="2530" spans="11:11" x14ac:dyDescent="0.25">
      <c r="K2530"/>
    </row>
    <row r="2531" spans="11:11" x14ac:dyDescent="0.25">
      <c r="K2531"/>
    </row>
    <row r="2532" spans="11:11" x14ac:dyDescent="0.25">
      <c r="K2532"/>
    </row>
    <row r="2533" spans="11:11" x14ac:dyDescent="0.25">
      <c r="K2533"/>
    </row>
    <row r="2534" spans="11:11" x14ac:dyDescent="0.25">
      <c r="K2534"/>
    </row>
    <row r="2535" spans="11:11" x14ac:dyDescent="0.25">
      <c r="K2535"/>
    </row>
    <row r="2536" spans="11:11" x14ac:dyDescent="0.25">
      <c r="K2536"/>
    </row>
    <row r="2537" spans="11:11" x14ac:dyDescent="0.25">
      <c r="K2537"/>
    </row>
    <row r="2538" spans="11:11" x14ac:dyDescent="0.25">
      <c r="K2538"/>
    </row>
    <row r="2539" spans="11:11" x14ac:dyDescent="0.25">
      <c r="K2539"/>
    </row>
    <row r="2540" spans="11:11" x14ac:dyDescent="0.25">
      <c r="K2540"/>
    </row>
    <row r="2541" spans="11:11" x14ac:dyDescent="0.25">
      <c r="K2541"/>
    </row>
    <row r="2542" spans="11:11" x14ac:dyDescent="0.25">
      <c r="K2542"/>
    </row>
    <row r="2543" spans="11:11" x14ac:dyDescent="0.25">
      <c r="K2543"/>
    </row>
    <row r="2544" spans="11:11" x14ac:dyDescent="0.25">
      <c r="K2544"/>
    </row>
    <row r="2545" spans="11:11" x14ac:dyDescent="0.25">
      <c r="K2545"/>
    </row>
    <row r="2546" spans="11:11" x14ac:dyDescent="0.25">
      <c r="K2546"/>
    </row>
    <row r="2547" spans="11:11" x14ac:dyDescent="0.25">
      <c r="K2547"/>
    </row>
    <row r="2548" spans="11:11" x14ac:dyDescent="0.25">
      <c r="K2548"/>
    </row>
    <row r="2549" spans="11:11" x14ac:dyDescent="0.25">
      <c r="K2549"/>
    </row>
    <row r="2550" spans="11:11" x14ac:dyDescent="0.25">
      <c r="K2550"/>
    </row>
    <row r="2551" spans="11:11" x14ac:dyDescent="0.25">
      <c r="K2551"/>
    </row>
    <row r="2552" spans="11:11" x14ac:dyDescent="0.25">
      <c r="K2552"/>
    </row>
    <row r="2553" spans="11:11" x14ac:dyDescent="0.25">
      <c r="K2553"/>
    </row>
    <row r="2554" spans="11:11" x14ac:dyDescent="0.25">
      <c r="K2554"/>
    </row>
    <row r="2555" spans="11:11" x14ac:dyDescent="0.25">
      <c r="K2555"/>
    </row>
    <row r="2556" spans="11:11" x14ac:dyDescent="0.25">
      <c r="K2556"/>
    </row>
    <row r="2557" spans="11:11" x14ac:dyDescent="0.25">
      <c r="K2557"/>
    </row>
    <row r="2558" spans="11:11" x14ac:dyDescent="0.25">
      <c r="K2558"/>
    </row>
    <row r="2559" spans="11:11" x14ac:dyDescent="0.25">
      <c r="K2559"/>
    </row>
    <row r="2560" spans="11:11" x14ac:dyDescent="0.25">
      <c r="K2560"/>
    </row>
    <row r="2561" spans="11:11" x14ac:dyDescent="0.25">
      <c r="K2561"/>
    </row>
    <row r="2562" spans="11:11" x14ac:dyDescent="0.25">
      <c r="K2562"/>
    </row>
    <row r="2563" spans="11:11" x14ac:dyDescent="0.25">
      <c r="K2563"/>
    </row>
    <row r="2564" spans="11:11" x14ac:dyDescent="0.25">
      <c r="K2564"/>
    </row>
    <row r="2565" spans="11:11" x14ac:dyDescent="0.25">
      <c r="K2565"/>
    </row>
    <row r="2566" spans="11:11" x14ac:dyDescent="0.25">
      <c r="K2566"/>
    </row>
    <row r="2567" spans="11:11" x14ac:dyDescent="0.25">
      <c r="K2567"/>
    </row>
    <row r="2568" spans="11:11" x14ac:dyDescent="0.25">
      <c r="K2568"/>
    </row>
    <row r="2569" spans="11:11" x14ac:dyDescent="0.25">
      <c r="K2569"/>
    </row>
    <row r="2570" spans="11:11" x14ac:dyDescent="0.25">
      <c r="K2570"/>
    </row>
    <row r="2571" spans="11:11" x14ac:dyDescent="0.25">
      <c r="K2571"/>
    </row>
    <row r="2572" spans="11:11" x14ac:dyDescent="0.25">
      <c r="K2572"/>
    </row>
    <row r="2573" spans="11:11" x14ac:dyDescent="0.25">
      <c r="K2573"/>
    </row>
    <row r="2574" spans="11:11" x14ac:dyDescent="0.25">
      <c r="K2574"/>
    </row>
    <row r="2575" spans="11:11" x14ac:dyDescent="0.25">
      <c r="K2575"/>
    </row>
    <row r="2576" spans="11:11" x14ac:dyDescent="0.25">
      <c r="K2576"/>
    </row>
    <row r="2577" spans="11:11" x14ac:dyDescent="0.25">
      <c r="K2577"/>
    </row>
    <row r="2578" spans="11:11" x14ac:dyDescent="0.25">
      <c r="K2578"/>
    </row>
    <row r="2579" spans="11:11" x14ac:dyDescent="0.25">
      <c r="K2579"/>
    </row>
    <row r="2580" spans="11:11" x14ac:dyDescent="0.25">
      <c r="K2580"/>
    </row>
    <row r="2581" spans="11:11" x14ac:dyDescent="0.25">
      <c r="K2581"/>
    </row>
    <row r="2582" spans="11:11" x14ac:dyDescent="0.25">
      <c r="K2582"/>
    </row>
    <row r="2583" spans="11:11" x14ac:dyDescent="0.25">
      <c r="K2583"/>
    </row>
    <row r="2584" spans="11:11" x14ac:dyDescent="0.25">
      <c r="K2584"/>
    </row>
    <row r="2585" spans="11:11" x14ac:dyDescent="0.25">
      <c r="K2585"/>
    </row>
    <row r="2586" spans="11:11" x14ac:dyDescent="0.25">
      <c r="K2586"/>
    </row>
    <row r="2587" spans="11:11" x14ac:dyDescent="0.25">
      <c r="K2587"/>
    </row>
    <row r="2588" spans="11:11" x14ac:dyDescent="0.25">
      <c r="K2588"/>
    </row>
    <row r="2589" spans="11:11" x14ac:dyDescent="0.25">
      <c r="K2589"/>
    </row>
    <row r="2590" spans="11:11" x14ac:dyDescent="0.25">
      <c r="K2590"/>
    </row>
    <row r="2591" spans="11:11" x14ac:dyDescent="0.25">
      <c r="K2591"/>
    </row>
    <row r="2592" spans="11:11" x14ac:dyDescent="0.25">
      <c r="K2592"/>
    </row>
    <row r="2593" spans="11:11" x14ac:dyDescent="0.25">
      <c r="K2593"/>
    </row>
    <row r="2594" spans="11:11" x14ac:dyDescent="0.25">
      <c r="K2594"/>
    </row>
    <row r="2595" spans="11:11" x14ac:dyDescent="0.25">
      <c r="K2595"/>
    </row>
    <row r="2596" spans="11:11" x14ac:dyDescent="0.25">
      <c r="K2596"/>
    </row>
    <row r="2597" spans="11:11" x14ac:dyDescent="0.25">
      <c r="K2597"/>
    </row>
    <row r="2598" spans="11:11" x14ac:dyDescent="0.25">
      <c r="K2598"/>
    </row>
    <row r="2599" spans="11:11" x14ac:dyDescent="0.25">
      <c r="K2599"/>
    </row>
    <row r="2600" spans="11:11" x14ac:dyDescent="0.25">
      <c r="K2600"/>
    </row>
    <row r="2601" spans="11:11" x14ac:dyDescent="0.25">
      <c r="K2601"/>
    </row>
    <row r="2602" spans="11:11" x14ac:dyDescent="0.25">
      <c r="K2602"/>
    </row>
    <row r="2603" spans="11:11" x14ac:dyDescent="0.25">
      <c r="K2603"/>
    </row>
    <row r="2604" spans="11:11" x14ac:dyDescent="0.25">
      <c r="K2604"/>
    </row>
    <row r="2605" spans="11:11" x14ac:dyDescent="0.25">
      <c r="K2605"/>
    </row>
    <row r="2606" spans="11:11" x14ac:dyDescent="0.25">
      <c r="K2606"/>
    </row>
    <row r="2607" spans="11:11" x14ac:dyDescent="0.25">
      <c r="K2607"/>
    </row>
    <row r="2608" spans="11:11" x14ac:dyDescent="0.25">
      <c r="K2608"/>
    </row>
    <row r="2609" spans="11:11" x14ac:dyDescent="0.25">
      <c r="K2609"/>
    </row>
    <row r="2610" spans="11:11" x14ac:dyDescent="0.25">
      <c r="K2610"/>
    </row>
    <row r="2611" spans="11:11" x14ac:dyDescent="0.25">
      <c r="K2611"/>
    </row>
    <row r="2612" spans="11:11" x14ac:dyDescent="0.25">
      <c r="K2612"/>
    </row>
    <row r="2613" spans="11:11" x14ac:dyDescent="0.25">
      <c r="K2613"/>
    </row>
    <row r="2614" spans="11:11" x14ac:dyDescent="0.25">
      <c r="K2614"/>
    </row>
    <row r="2615" spans="11:11" x14ac:dyDescent="0.25">
      <c r="K2615"/>
    </row>
    <row r="2616" spans="11:11" x14ac:dyDescent="0.25">
      <c r="K2616"/>
    </row>
    <row r="2617" spans="11:11" x14ac:dyDescent="0.25">
      <c r="K2617"/>
    </row>
    <row r="2618" spans="11:11" x14ac:dyDescent="0.25">
      <c r="K2618"/>
    </row>
    <row r="2619" spans="11:11" x14ac:dyDescent="0.25">
      <c r="K2619"/>
    </row>
    <row r="2620" spans="11:11" x14ac:dyDescent="0.25">
      <c r="K2620"/>
    </row>
    <row r="2621" spans="11:11" x14ac:dyDescent="0.25">
      <c r="K2621"/>
    </row>
    <row r="2622" spans="11:11" x14ac:dyDescent="0.25">
      <c r="K2622"/>
    </row>
    <row r="2623" spans="11:11" x14ac:dyDescent="0.25">
      <c r="K2623"/>
    </row>
    <row r="2624" spans="11:11" x14ac:dyDescent="0.25">
      <c r="K2624"/>
    </row>
    <row r="2625" spans="11:11" x14ac:dyDescent="0.25">
      <c r="K2625"/>
    </row>
    <row r="2626" spans="11:11" x14ac:dyDescent="0.25">
      <c r="K2626"/>
    </row>
    <row r="2627" spans="11:11" x14ac:dyDescent="0.25">
      <c r="K2627"/>
    </row>
    <row r="2628" spans="11:11" x14ac:dyDescent="0.25">
      <c r="K2628"/>
    </row>
    <row r="2629" spans="11:11" x14ac:dyDescent="0.25">
      <c r="K2629"/>
    </row>
    <row r="2630" spans="11:11" x14ac:dyDescent="0.25">
      <c r="K2630"/>
    </row>
    <row r="2631" spans="11:11" x14ac:dyDescent="0.25">
      <c r="K2631"/>
    </row>
    <row r="2632" spans="11:11" x14ac:dyDescent="0.25">
      <c r="K2632"/>
    </row>
    <row r="2633" spans="11:11" x14ac:dyDescent="0.25">
      <c r="K2633"/>
    </row>
    <row r="2634" spans="11:11" x14ac:dyDescent="0.25">
      <c r="K2634"/>
    </row>
    <row r="2635" spans="11:11" x14ac:dyDescent="0.25">
      <c r="K2635"/>
    </row>
    <row r="2636" spans="11:11" x14ac:dyDescent="0.25">
      <c r="K2636"/>
    </row>
    <row r="2637" spans="11:11" x14ac:dyDescent="0.25">
      <c r="K2637"/>
    </row>
    <row r="2638" spans="11:11" x14ac:dyDescent="0.25">
      <c r="K2638"/>
    </row>
    <row r="2639" spans="11:11" x14ac:dyDescent="0.25">
      <c r="K2639"/>
    </row>
    <row r="2640" spans="11:11" x14ac:dyDescent="0.25">
      <c r="K2640"/>
    </row>
    <row r="2641" spans="11:11" x14ac:dyDescent="0.25">
      <c r="K2641"/>
    </row>
    <row r="2642" spans="11:11" x14ac:dyDescent="0.25">
      <c r="K2642"/>
    </row>
    <row r="2643" spans="11:11" x14ac:dyDescent="0.25">
      <c r="K2643"/>
    </row>
    <row r="2644" spans="11:11" x14ac:dyDescent="0.25">
      <c r="K2644"/>
    </row>
    <row r="2645" spans="11:11" x14ac:dyDescent="0.25">
      <c r="K2645"/>
    </row>
    <row r="2646" spans="11:11" x14ac:dyDescent="0.25">
      <c r="K2646"/>
    </row>
    <row r="2647" spans="11:11" x14ac:dyDescent="0.25">
      <c r="K2647"/>
    </row>
    <row r="2648" spans="11:11" x14ac:dyDescent="0.25">
      <c r="K2648"/>
    </row>
    <row r="2649" spans="11:11" x14ac:dyDescent="0.25">
      <c r="K2649"/>
    </row>
    <row r="2650" spans="11:11" x14ac:dyDescent="0.25">
      <c r="K2650"/>
    </row>
    <row r="2651" spans="11:11" x14ac:dyDescent="0.25">
      <c r="K2651"/>
    </row>
    <row r="2652" spans="11:11" x14ac:dyDescent="0.25">
      <c r="K2652"/>
    </row>
    <row r="2653" spans="11:11" x14ac:dyDescent="0.25">
      <c r="K2653"/>
    </row>
    <row r="2654" spans="11:11" x14ac:dyDescent="0.25">
      <c r="K2654"/>
    </row>
    <row r="2655" spans="11:11" x14ac:dyDescent="0.25">
      <c r="K2655"/>
    </row>
    <row r="2656" spans="11:11" x14ac:dyDescent="0.25">
      <c r="K2656"/>
    </row>
    <row r="2657" spans="11:11" x14ac:dyDescent="0.25">
      <c r="K2657"/>
    </row>
    <row r="2658" spans="11:11" x14ac:dyDescent="0.25">
      <c r="K2658"/>
    </row>
    <row r="2659" spans="11:11" x14ac:dyDescent="0.25">
      <c r="K2659"/>
    </row>
    <row r="2660" spans="11:11" x14ac:dyDescent="0.25">
      <c r="K2660"/>
    </row>
    <row r="2661" spans="11:11" x14ac:dyDescent="0.25">
      <c r="K2661"/>
    </row>
    <row r="2662" spans="11:11" x14ac:dyDescent="0.25">
      <c r="K2662"/>
    </row>
    <row r="2663" spans="11:11" x14ac:dyDescent="0.25">
      <c r="K2663"/>
    </row>
    <row r="2664" spans="11:11" x14ac:dyDescent="0.25">
      <c r="K2664"/>
    </row>
    <row r="2665" spans="11:11" x14ac:dyDescent="0.25">
      <c r="K2665"/>
    </row>
    <row r="2666" spans="11:11" x14ac:dyDescent="0.25">
      <c r="K2666"/>
    </row>
    <row r="2667" spans="11:11" x14ac:dyDescent="0.25">
      <c r="K2667"/>
    </row>
    <row r="2668" spans="11:11" x14ac:dyDescent="0.25">
      <c r="K2668"/>
    </row>
    <row r="2669" spans="11:11" x14ac:dyDescent="0.25">
      <c r="K2669"/>
    </row>
    <row r="2670" spans="11:11" x14ac:dyDescent="0.25">
      <c r="K2670"/>
    </row>
    <row r="2671" spans="11:11" x14ac:dyDescent="0.25">
      <c r="K2671"/>
    </row>
    <row r="2672" spans="11:11" x14ac:dyDescent="0.25">
      <c r="K2672"/>
    </row>
    <row r="2673" spans="11:11" x14ac:dyDescent="0.25">
      <c r="K2673"/>
    </row>
    <row r="2674" spans="11:11" x14ac:dyDescent="0.25">
      <c r="K2674"/>
    </row>
    <row r="2675" spans="11:11" x14ac:dyDescent="0.25">
      <c r="K2675"/>
    </row>
    <row r="2676" spans="11:11" x14ac:dyDescent="0.25">
      <c r="K2676"/>
    </row>
    <row r="2677" spans="11:11" x14ac:dyDescent="0.25">
      <c r="K2677"/>
    </row>
    <row r="2678" spans="11:11" x14ac:dyDescent="0.25">
      <c r="K2678"/>
    </row>
    <row r="2679" spans="11:11" x14ac:dyDescent="0.25">
      <c r="K2679"/>
    </row>
    <row r="2680" spans="11:11" x14ac:dyDescent="0.25">
      <c r="K2680"/>
    </row>
    <row r="2681" spans="11:11" x14ac:dyDescent="0.25">
      <c r="K2681"/>
    </row>
    <row r="2682" spans="11:11" x14ac:dyDescent="0.25">
      <c r="K2682"/>
    </row>
    <row r="2683" spans="11:11" x14ac:dyDescent="0.25">
      <c r="K2683"/>
    </row>
    <row r="2684" spans="11:11" x14ac:dyDescent="0.25">
      <c r="K2684"/>
    </row>
    <row r="2685" spans="11:11" x14ac:dyDescent="0.25">
      <c r="K2685"/>
    </row>
    <row r="2686" spans="11:11" x14ac:dyDescent="0.25">
      <c r="K2686"/>
    </row>
    <row r="2687" spans="11:11" x14ac:dyDescent="0.25">
      <c r="K2687"/>
    </row>
    <row r="2688" spans="11:11" x14ac:dyDescent="0.25">
      <c r="K2688"/>
    </row>
    <row r="2689" spans="11:11" x14ac:dyDescent="0.25">
      <c r="K2689"/>
    </row>
    <row r="2690" spans="11:11" x14ac:dyDescent="0.25">
      <c r="K2690"/>
    </row>
    <row r="2691" spans="11:11" x14ac:dyDescent="0.25">
      <c r="K2691"/>
    </row>
    <row r="2692" spans="11:11" x14ac:dyDescent="0.25">
      <c r="K2692"/>
    </row>
    <row r="2693" spans="11:11" x14ac:dyDescent="0.25">
      <c r="K2693"/>
    </row>
    <row r="2694" spans="11:11" x14ac:dyDescent="0.25">
      <c r="K2694"/>
    </row>
    <row r="2695" spans="11:11" x14ac:dyDescent="0.25">
      <c r="K2695"/>
    </row>
    <row r="2696" spans="11:11" x14ac:dyDescent="0.25">
      <c r="K2696"/>
    </row>
    <row r="2697" spans="11:11" x14ac:dyDescent="0.25">
      <c r="K2697"/>
    </row>
    <row r="2698" spans="11:11" x14ac:dyDescent="0.25">
      <c r="K2698"/>
    </row>
    <row r="2699" spans="11:11" x14ac:dyDescent="0.25">
      <c r="K2699"/>
    </row>
    <row r="2700" spans="11:11" x14ac:dyDescent="0.25">
      <c r="K2700"/>
    </row>
    <row r="2701" spans="11:11" x14ac:dyDescent="0.25">
      <c r="K2701"/>
    </row>
    <row r="2702" spans="11:11" x14ac:dyDescent="0.25">
      <c r="K2702"/>
    </row>
    <row r="2703" spans="11:11" x14ac:dyDescent="0.25">
      <c r="K2703"/>
    </row>
    <row r="2704" spans="11:11" x14ac:dyDescent="0.25">
      <c r="K2704"/>
    </row>
    <row r="2705" spans="11:11" x14ac:dyDescent="0.25">
      <c r="K2705"/>
    </row>
    <row r="2706" spans="11:11" x14ac:dyDescent="0.25">
      <c r="K2706"/>
    </row>
    <row r="2707" spans="11:11" x14ac:dyDescent="0.25">
      <c r="K2707"/>
    </row>
    <row r="2708" spans="11:11" x14ac:dyDescent="0.25">
      <c r="K2708"/>
    </row>
    <row r="2709" spans="11:11" x14ac:dyDescent="0.25">
      <c r="K2709"/>
    </row>
    <row r="2710" spans="11:11" x14ac:dyDescent="0.25">
      <c r="K2710"/>
    </row>
    <row r="2711" spans="11:11" x14ac:dyDescent="0.25">
      <c r="K2711"/>
    </row>
    <row r="2712" spans="11:11" x14ac:dyDescent="0.25">
      <c r="K2712"/>
    </row>
    <row r="2713" spans="11:11" x14ac:dyDescent="0.25">
      <c r="K2713"/>
    </row>
    <row r="2714" spans="11:11" x14ac:dyDescent="0.25">
      <c r="K2714"/>
    </row>
    <row r="2715" spans="11:11" x14ac:dyDescent="0.25">
      <c r="K2715"/>
    </row>
    <row r="2716" spans="11:11" x14ac:dyDescent="0.25">
      <c r="K2716"/>
    </row>
    <row r="2717" spans="11:11" x14ac:dyDescent="0.25">
      <c r="K2717"/>
    </row>
    <row r="2718" spans="11:11" x14ac:dyDescent="0.25">
      <c r="K2718"/>
    </row>
    <row r="2719" spans="11:11" x14ac:dyDescent="0.25">
      <c r="K2719"/>
    </row>
    <row r="2720" spans="11:11" x14ac:dyDescent="0.25">
      <c r="K2720"/>
    </row>
    <row r="2721" spans="11:11" x14ac:dyDescent="0.25">
      <c r="K2721"/>
    </row>
    <row r="2722" spans="11:11" x14ac:dyDescent="0.25">
      <c r="K2722"/>
    </row>
    <row r="2723" spans="11:11" x14ac:dyDescent="0.25">
      <c r="K2723"/>
    </row>
    <row r="2724" spans="11:11" x14ac:dyDescent="0.25">
      <c r="K2724"/>
    </row>
    <row r="2725" spans="11:11" x14ac:dyDescent="0.25">
      <c r="K2725"/>
    </row>
    <row r="2726" spans="11:11" x14ac:dyDescent="0.25">
      <c r="K2726"/>
    </row>
    <row r="2727" spans="11:11" x14ac:dyDescent="0.25">
      <c r="K2727"/>
    </row>
    <row r="2728" spans="11:11" x14ac:dyDescent="0.25">
      <c r="K2728"/>
    </row>
    <row r="2729" spans="11:11" x14ac:dyDescent="0.25">
      <c r="K2729"/>
    </row>
    <row r="2730" spans="11:11" x14ac:dyDescent="0.25">
      <c r="K2730"/>
    </row>
    <row r="2731" spans="11:11" x14ac:dyDescent="0.25">
      <c r="K2731"/>
    </row>
    <row r="2732" spans="11:11" x14ac:dyDescent="0.25">
      <c r="K2732"/>
    </row>
    <row r="2733" spans="11:11" x14ac:dyDescent="0.25">
      <c r="K2733"/>
    </row>
    <row r="2734" spans="11:11" x14ac:dyDescent="0.25">
      <c r="K2734"/>
    </row>
    <row r="2735" spans="11:11" x14ac:dyDescent="0.25">
      <c r="K2735"/>
    </row>
    <row r="2736" spans="11:11" x14ac:dyDescent="0.25">
      <c r="K2736"/>
    </row>
    <row r="2737" spans="11:11" x14ac:dyDescent="0.25">
      <c r="K2737"/>
    </row>
    <row r="2738" spans="11:11" x14ac:dyDescent="0.25">
      <c r="K2738"/>
    </row>
    <row r="2739" spans="11:11" x14ac:dyDescent="0.25">
      <c r="K2739"/>
    </row>
    <row r="2740" spans="11:11" x14ac:dyDescent="0.25">
      <c r="K2740"/>
    </row>
    <row r="2741" spans="11:11" x14ac:dyDescent="0.25">
      <c r="K2741"/>
    </row>
    <row r="2742" spans="11:11" x14ac:dyDescent="0.25">
      <c r="K2742"/>
    </row>
    <row r="2743" spans="11:11" x14ac:dyDescent="0.25">
      <c r="K2743"/>
    </row>
    <row r="2744" spans="11:11" x14ac:dyDescent="0.25">
      <c r="K2744"/>
    </row>
    <row r="2745" spans="11:11" x14ac:dyDescent="0.25">
      <c r="K2745"/>
    </row>
    <row r="2746" spans="11:11" x14ac:dyDescent="0.25">
      <c r="K2746"/>
    </row>
    <row r="2747" spans="11:11" x14ac:dyDescent="0.25">
      <c r="K2747"/>
    </row>
    <row r="2748" spans="11:11" x14ac:dyDescent="0.25">
      <c r="K2748"/>
    </row>
    <row r="2749" spans="11:11" x14ac:dyDescent="0.25">
      <c r="K2749"/>
    </row>
    <row r="2750" spans="11:11" x14ac:dyDescent="0.25">
      <c r="K2750"/>
    </row>
    <row r="2751" spans="11:11" x14ac:dyDescent="0.25">
      <c r="K2751"/>
    </row>
    <row r="2752" spans="11:11" x14ac:dyDescent="0.25">
      <c r="K2752"/>
    </row>
    <row r="2753" spans="11:11" x14ac:dyDescent="0.25">
      <c r="K2753"/>
    </row>
    <row r="2754" spans="11:11" x14ac:dyDescent="0.25">
      <c r="K2754"/>
    </row>
    <row r="2755" spans="11:11" x14ac:dyDescent="0.25">
      <c r="K2755"/>
    </row>
    <row r="2756" spans="11:11" x14ac:dyDescent="0.25">
      <c r="K2756"/>
    </row>
    <row r="2757" spans="11:11" x14ac:dyDescent="0.25">
      <c r="K2757"/>
    </row>
    <row r="2758" spans="11:11" x14ac:dyDescent="0.25">
      <c r="K2758"/>
    </row>
    <row r="2759" spans="11:11" x14ac:dyDescent="0.25">
      <c r="K2759"/>
    </row>
    <row r="2760" spans="11:11" x14ac:dyDescent="0.25">
      <c r="K2760"/>
    </row>
    <row r="2761" spans="11:11" x14ac:dyDescent="0.25">
      <c r="K2761"/>
    </row>
    <row r="2762" spans="11:11" x14ac:dyDescent="0.25">
      <c r="K2762"/>
    </row>
    <row r="2763" spans="11:11" x14ac:dyDescent="0.25">
      <c r="K2763"/>
    </row>
    <row r="2764" spans="11:11" x14ac:dyDescent="0.25">
      <c r="K2764"/>
    </row>
    <row r="2765" spans="11:11" x14ac:dyDescent="0.25">
      <c r="K2765"/>
    </row>
    <row r="2766" spans="11:11" x14ac:dyDescent="0.25">
      <c r="K2766"/>
    </row>
    <row r="2767" spans="11:11" x14ac:dyDescent="0.25">
      <c r="K2767"/>
    </row>
    <row r="2768" spans="11:11" x14ac:dyDescent="0.25">
      <c r="K2768"/>
    </row>
    <row r="2769" spans="11:11" x14ac:dyDescent="0.25">
      <c r="K2769"/>
    </row>
    <row r="2770" spans="11:11" x14ac:dyDescent="0.25">
      <c r="K2770"/>
    </row>
    <row r="2771" spans="11:11" x14ac:dyDescent="0.25">
      <c r="K2771"/>
    </row>
    <row r="2772" spans="11:11" x14ac:dyDescent="0.25">
      <c r="K2772"/>
    </row>
    <row r="2773" spans="11:11" x14ac:dyDescent="0.25">
      <c r="K2773"/>
    </row>
    <row r="2774" spans="11:11" x14ac:dyDescent="0.25">
      <c r="K2774"/>
    </row>
    <row r="2775" spans="11:11" x14ac:dyDescent="0.25">
      <c r="K2775"/>
    </row>
    <row r="2776" spans="11:11" x14ac:dyDescent="0.25">
      <c r="K2776"/>
    </row>
    <row r="2777" spans="11:11" x14ac:dyDescent="0.25">
      <c r="K2777"/>
    </row>
    <row r="2778" spans="11:11" x14ac:dyDescent="0.25">
      <c r="K2778"/>
    </row>
    <row r="2779" spans="11:11" x14ac:dyDescent="0.25">
      <c r="K2779"/>
    </row>
    <row r="2780" spans="11:11" x14ac:dyDescent="0.25">
      <c r="K2780"/>
    </row>
    <row r="2781" spans="11:11" x14ac:dyDescent="0.25">
      <c r="K2781"/>
    </row>
    <row r="2782" spans="11:11" x14ac:dyDescent="0.25">
      <c r="K2782"/>
    </row>
    <row r="2783" spans="11:11" x14ac:dyDescent="0.25">
      <c r="K2783"/>
    </row>
    <row r="2784" spans="11:11" x14ac:dyDescent="0.25">
      <c r="K2784"/>
    </row>
    <row r="2785" spans="11:11" x14ac:dyDescent="0.25">
      <c r="K2785"/>
    </row>
    <row r="2786" spans="11:11" x14ac:dyDescent="0.25">
      <c r="K2786"/>
    </row>
    <row r="2787" spans="11:11" x14ac:dyDescent="0.25">
      <c r="K2787"/>
    </row>
    <row r="2788" spans="11:11" x14ac:dyDescent="0.25">
      <c r="K2788"/>
    </row>
    <row r="2789" spans="11:11" x14ac:dyDescent="0.25">
      <c r="K2789"/>
    </row>
    <row r="2790" spans="11:11" x14ac:dyDescent="0.25">
      <c r="K2790"/>
    </row>
    <row r="2791" spans="11:11" x14ac:dyDescent="0.25">
      <c r="K2791"/>
    </row>
    <row r="2792" spans="11:11" x14ac:dyDescent="0.25">
      <c r="K2792"/>
    </row>
    <row r="2793" spans="11:11" x14ac:dyDescent="0.25">
      <c r="K2793"/>
    </row>
    <row r="2794" spans="11:11" x14ac:dyDescent="0.25">
      <c r="K2794"/>
    </row>
    <row r="2795" spans="11:11" x14ac:dyDescent="0.25">
      <c r="K2795"/>
    </row>
    <row r="2796" spans="11:11" x14ac:dyDescent="0.25">
      <c r="K2796"/>
    </row>
    <row r="2797" spans="11:11" x14ac:dyDescent="0.25">
      <c r="K2797"/>
    </row>
    <row r="2798" spans="11:11" x14ac:dyDescent="0.25">
      <c r="K2798"/>
    </row>
    <row r="2799" spans="11:11" x14ac:dyDescent="0.25">
      <c r="K2799"/>
    </row>
    <row r="2800" spans="11:11" x14ac:dyDescent="0.25">
      <c r="K2800"/>
    </row>
    <row r="2801" spans="11:11" x14ac:dyDescent="0.25">
      <c r="K2801"/>
    </row>
    <row r="2802" spans="11:11" x14ac:dyDescent="0.25">
      <c r="K2802"/>
    </row>
    <row r="2803" spans="11:11" x14ac:dyDescent="0.25">
      <c r="K2803"/>
    </row>
    <row r="2804" spans="11:11" x14ac:dyDescent="0.25">
      <c r="K2804"/>
    </row>
    <row r="2805" spans="11:11" x14ac:dyDescent="0.25">
      <c r="K2805"/>
    </row>
    <row r="2806" spans="11:11" x14ac:dyDescent="0.25">
      <c r="K2806"/>
    </row>
    <row r="2807" spans="11:11" x14ac:dyDescent="0.25">
      <c r="K2807"/>
    </row>
    <row r="2808" spans="11:11" x14ac:dyDescent="0.25">
      <c r="K2808"/>
    </row>
    <row r="2809" spans="11:11" x14ac:dyDescent="0.25">
      <c r="K2809"/>
    </row>
    <row r="2810" spans="11:11" x14ac:dyDescent="0.25">
      <c r="K2810"/>
    </row>
    <row r="2811" spans="11:11" x14ac:dyDescent="0.25">
      <c r="K2811"/>
    </row>
    <row r="2812" spans="11:11" x14ac:dyDescent="0.25">
      <c r="K2812"/>
    </row>
    <row r="2813" spans="11:11" x14ac:dyDescent="0.25">
      <c r="K2813"/>
    </row>
    <row r="2814" spans="11:11" x14ac:dyDescent="0.25">
      <c r="K2814"/>
    </row>
    <row r="2815" spans="11:11" x14ac:dyDescent="0.25">
      <c r="K2815"/>
    </row>
    <row r="2816" spans="11:11" x14ac:dyDescent="0.25">
      <c r="K2816"/>
    </row>
    <row r="2817" spans="11:11" x14ac:dyDescent="0.25">
      <c r="K2817"/>
    </row>
    <row r="2818" spans="11:11" x14ac:dyDescent="0.25">
      <c r="K2818"/>
    </row>
    <row r="2819" spans="11:11" x14ac:dyDescent="0.25">
      <c r="K2819"/>
    </row>
    <row r="2820" spans="11:11" x14ac:dyDescent="0.25">
      <c r="K2820"/>
    </row>
    <row r="2821" spans="11:11" x14ac:dyDescent="0.25">
      <c r="K2821"/>
    </row>
    <row r="2822" spans="11:11" x14ac:dyDescent="0.25">
      <c r="K2822"/>
    </row>
    <row r="2823" spans="11:11" x14ac:dyDescent="0.25">
      <c r="K2823"/>
    </row>
    <row r="2824" spans="11:11" x14ac:dyDescent="0.25">
      <c r="K2824"/>
    </row>
    <row r="2825" spans="11:11" x14ac:dyDescent="0.25">
      <c r="K2825"/>
    </row>
    <row r="2826" spans="11:11" x14ac:dyDescent="0.25">
      <c r="K2826"/>
    </row>
    <row r="2827" spans="11:11" x14ac:dyDescent="0.25">
      <c r="K2827"/>
    </row>
    <row r="2828" spans="11:11" x14ac:dyDescent="0.25">
      <c r="K2828"/>
    </row>
    <row r="2829" spans="11:11" x14ac:dyDescent="0.25">
      <c r="K2829"/>
    </row>
    <row r="2830" spans="11:11" x14ac:dyDescent="0.25">
      <c r="K2830"/>
    </row>
    <row r="2831" spans="11:11" x14ac:dyDescent="0.25">
      <c r="K2831"/>
    </row>
    <row r="2832" spans="11:11" x14ac:dyDescent="0.25">
      <c r="K2832"/>
    </row>
    <row r="2833" spans="11:11" x14ac:dyDescent="0.25">
      <c r="K2833"/>
    </row>
    <row r="2834" spans="11:11" x14ac:dyDescent="0.25">
      <c r="K2834"/>
    </row>
    <row r="2835" spans="11:11" x14ac:dyDescent="0.25">
      <c r="K2835"/>
    </row>
    <row r="2836" spans="11:11" x14ac:dyDescent="0.25">
      <c r="K2836"/>
    </row>
    <row r="2837" spans="11:11" x14ac:dyDescent="0.25">
      <c r="K2837"/>
    </row>
    <row r="2838" spans="11:11" x14ac:dyDescent="0.25">
      <c r="K2838"/>
    </row>
    <row r="2839" spans="11:11" x14ac:dyDescent="0.25">
      <c r="K2839"/>
    </row>
    <row r="2840" spans="11:11" x14ac:dyDescent="0.25">
      <c r="K2840"/>
    </row>
    <row r="2841" spans="11:11" x14ac:dyDescent="0.25">
      <c r="K2841"/>
    </row>
    <row r="2842" spans="11:11" x14ac:dyDescent="0.25">
      <c r="K2842"/>
    </row>
    <row r="2843" spans="11:11" x14ac:dyDescent="0.25">
      <c r="K2843"/>
    </row>
    <row r="2844" spans="11:11" x14ac:dyDescent="0.25">
      <c r="K2844"/>
    </row>
    <row r="2845" spans="11:11" x14ac:dyDescent="0.25">
      <c r="K2845"/>
    </row>
    <row r="2846" spans="11:11" x14ac:dyDescent="0.25">
      <c r="K2846"/>
    </row>
    <row r="2847" spans="11:11" x14ac:dyDescent="0.25">
      <c r="K2847"/>
    </row>
    <row r="2848" spans="11:11" x14ac:dyDescent="0.25">
      <c r="K2848"/>
    </row>
    <row r="2849" spans="11:11" x14ac:dyDescent="0.25">
      <c r="K2849"/>
    </row>
    <row r="2850" spans="11:11" x14ac:dyDescent="0.25">
      <c r="K2850"/>
    </row>
    <row r="2851" spans="11:11" x14ac:dyDescent="0.25">
      <c r="K2851"/>
    </row>
    <row r="2852" spans="11:11" x14ac:dyDescent="0.25">
      <c r="K2852"/>
    </row>
    <row r="2853" spans="11:11" x14ac:dyDescent="0.25">
      <c r="K2853"/>
    </row>
    <row r="2854" spans="11:11" x14ac:dyDescent="0.25">
      <c r="K2854"/>
    </row>
    <row r="2855" spans="11:11" x14ac:dyDescent="0.25">
      <c r="K2855"/>
    </row>
    <row r="2856" spans="11:11" x14ac:dyDescent="0.25">
      <c r="K2856"/>
    </row>
    <row r="2857" spans="11:11" x14ac:dyDescent="0.25">
      <c r="K2857"/>
    </row>
    <row r="2858" spans="11:11" x14ac:dyDescent="0.25">
      <c r="K2858"/>
    </row>
    <row r="2859" spans="11:11" x14ac:dyDescent="0.25">
      <c r="K2859"/>
    </row>
    <row r="2860" spans="11:11" x14ac:dyDescent="0.25">
      <c r="K2860"/>
    </row>
    <row r="2861" spans="11:11" x14ac:dyDescent="0.25">
      <c r="K2861"/>
    </row>
    <row r="2862" spans="11:11" x14ac:dyDescent="0.25">
      <c r="K2862"/>
    </row>
    <row r="2863" spans="11:11" x14ac:dyDescent="0.25">
      <c r="K2863"/>
    </row>
    <row r="2864" spans="11:11" x14ac:dyDescent="0.25">
      <c r="K2864"/>
    </row>
    <row r="2865" spans="11:11" x14ac:dyDescent="0.25">
      <c r="K2865"/>
    </row>
    <row r="2866" spans="11:11" x14ac:dyDescent="0.25">
      <c r="K2866"/>
    </row>
    <row r="2867" spans="11:11" x14ac:dyDescent="0.25">
      <c r="K2867"/>
    </row>
    <row r="2868" spans="11:11" x14ac:dyDescent="0.25">
      <c r="K2868"/>
    </row>
    <row r="2869" spans="11:11" x14ac:dyDescent="0.25">
      <c r="K2869"/>
    </row>
    <row r="2870" spans="11:11" x14ac:dyDescent="0.25">
      <c r="K2870"/>
    </row>
    <row r="2871" spans="11:11" x14ac:dyDescent="0.25">
      <c r="K2871"/>
    </row>
    <row r="2872" spans="11:11" x14ac:dyDescent="0.25">
      <c r="K2872"/>
    </row>
    <row r="2873" spans="11:11" x14ac:dyDescent="0.25">
      <c r="K2873"/>
    </row>
    <row r="2874" spans="11:11" x14ac:dyDescent="0.25">
      <c r="K2874"/>
    </row>
    <row r="2875" spans="11:11" x14ac:dyDescent="0.25">
      <c r="K2875"/>
    </row>
    <row r="2876" spans="11:11" x14ac:dyDescent="0.25">
      <c r="K2876"/>
    </row>
    <row r="2877" spans="11:11" x14ac:dyDescent="0.25">
      <c r="K2877"/>
    </row>
    <row r="2878" spans="11:11" x14ac:dyDescent="0.25">
      <c r="K2878"/>
    </row>
    <row r="2879" spans="11:11" x14ac:dyDescent="0.25">
      <c r="K2879"/>
    </row>
    <row r="2880" spans="11:11" x14ac:dyDescent="0.25">
      <c r="K2880"/>
    </row>
    <row r="2881" spans="11:11" x14ac:dyDescent="0.25">
      <c r="K2881"/>
    </row>
    <row r="2882" spans="11:11" x14ac:dyDescent="0.25">
      <c r="K2882"/>
    </row>
    <row r="2883" spans="11:11" x14ac:dyDescent="0.25">
      <c r="K2883"/>
    </row>
    <row r="2884" spans="11:11" x14ac:dyDescent="0.25">
      <c r="K2884"/>
    </row>
    <row r="2885" spans="11:11" x14ac:dyDescent="0.25">
      <c r="K2885"/>
    </row>
    <row r="2886" spans="11:11" x14ac:dyDescent="0.25">
      <c r="K2886"/>
    </row>
    <row r="2887" spans="11:11" x14ac:dyDescent="0.25">
      <c r="K2887"/>
    </row>
    <row r="2888" spans="11:11" x14ac:dyDescent="0.25">
      <c r="K2888"/>
    </row>
    <row r="2889" spans="11:11" x14ac:dyDescent="0.25">
      <c r="K2889"/>
    </row>
    <row r="2890" spans="11:11" x14ac:dyDescent="0.25">
      <c r="K2890"/>
    </row>
    <row r="2891" spans="11:11" x14ac:dyDescent="0.25">
      <c r="K2891"/>
    </row>
    <row r="2892" spans="11:11" x14ac:dyDescent="0.25">
      <c r="K2892"/>
    </row>
    <row r="2893" spans="11:11" x14ac:dyDescent="0.25">
      <c r="K2893"/>
    </row>
    <row r="2894" spans="11:11" x14ac:dyDescent="0.25">
      <c r="K2894"/>
    </row>
    <row r="2895" spans="11:11" x14ac:dyDescent="0.25">
      <c r="K2895"/>
    </row>
    <row r="2896" spans="11:11" x14ac:dyDescent="0.25">
      <c r="K2896"/>
    </row>
    <row r="2897" spans="11:11" x14ac:dyDescent="0.25">
      <c r="K2897"/>
    </row>
    <row r="2898" spans="11:11" x14ac:dyDescent="0.25">
      <c r="K2898"/>
    </row>
    <row r="2899" spans="11:11" x14ac:dyDescent="0.25">
      <c r="K2899"/>
    </row>
    <row r="2900" spans="11:11" x14ac:dyDescent="0.25">
      <c r="K2900"/>
    </row>
    <row r="2901" spans="11:11" x14ac:dyDescent="0.25">
      <c r="K2901"/>
    </row>
    <row r="2902" spans="11:11" x14ac:dyDescent="0.25">
      <c r="K2902"/>
    </row>
    <row r="2903" spans="11:11" x14ac:dyDescent="0.25">
      <c r="K2903"/>
    </row>
    <row r="2904" spans="11:11" x14ac:dyDescent="0.25">
      <c r="K2904"/>
    </row>
    <row r="2905" spans="11:11" x14ac:dyDescent="0.25">
      <c r="K2905"/>
    </row>
    <row r="2906" spans="11:11" x14ac:dyDescent="0.25">
      <c r="K2906"/>
    </row>
    <row r="2907" spans="11:11" x14ac:dyDescent="0.25">
      <c r="K2907"/>
    </row>
    <row r="2908" spans="11:11" x14ac:dyDescent="0.25">
      <c r="K2908"/>
    </row>
    <row r="2909" spans="11:11" x14ac:dyDescent="0.25">
      <c r="K2909"/>
    </row>
    <row r="2910" spans="11:11" x14ac:dyDescent="0.25">
      <c r="K2910"/>
    </row>
    <row r="2911" spans="11:11" x14ac:dyDescent="0.25">
      <c r="K2911"/>
    </row>
    <row r="2912" spans="11:11" x14ac:dyDescent="0.25">
      <c r="K2912"/>
    </row>
    <row r="2913" spans="11:11" x14ac:dyDescent="0.25">
      <c r="K2913"/>
    </row>
    <row r="2914" spans="11:11" x14ac:dyDescent="0.25">
      <c r="K2914"/>
    </row>
    <row r="2915" spans="11:11" x14ac:dyDescent="0.25">
      <c r="K2915"/>
    </row>
    <row r="2916" spans="11:11" x14ac:dyDescent="0.25">
      <c r="K2916"/>
    </row>
    <row r="2917" spans="11:11" x14ac:dyDescent="0.25">
      <c r="K2917"/>
    </row>
    <row r="2918" spans="11:11" x14ac:dyDescent="0.25">
      <c r="K2918"/>
    </row>
    <row r="2919" spans="11:11" x14ac:dyDescent="0.25">
      <c r="K2919"/>
    </row>
    <row r="2920" spans="11:11" x14ac:dyDescent="0.25">
      <c r="K2920"/>
    </row>
    <row r="2921" spans="11:11" x14ac:dyDescent="0.25">
      <c r="K2921"/>
    </row>
    <row r="2922" spans="11:11" x14ac:dyDescent="0.25">
      <c r="K2922"/>
    </row>
    <row r="2923" spans="11:11" x14ac:dyDescent="0.25">
      <c r="K2923"/>
    </row>
    <row r="2924" spans="11:11" x14ac:dyDescent="0.25">
      <c r="K2924"/>
    </row>
    <row r="2925" spans="11:11" x14ac:dyDescent="0.25">
      <c r="K2925"/>
    </row>
    <row r="2926" spans="11:11" x14ac:dyDescent="0.25">
      <c r="K2926"/>
    </row>
    <row r="2927" spans="11:11" x14ac:dyDescent="0.25">
      <c r="K2927"/>
    </row>
    <row r="2928" spans="11:11" x14ac:dyDescent="0.25">
      <c r="K2928"/>
    </row>
    <row r="2929" spans="11:11" x14ac:dyDescent="0.25">
      <c r="K2929"/>
    </row>
    <row r="2930" spans="11:11" x14ac:dyDescent="0.25">
      <c r="K2930"/>
    </row>
    <row r="2931" spans="11:11" x14ac:dyDescent="0.25">
      <c r="K2931"/>
    </row>
    <row r="2932" spans="11:11" x14ac:dyDescent="0.25">
      <c r="K2932"/>
    </row>
    <row r="2933" spans="11:11" x14ac:dyDescent="0.25">
      <c r="K2933"/>
    </row>
    <row r="2934" spans="11:11" x14ac:dyDescent="0.25">
      <c r="K2934"/>
    </row>
    <row r="2935" spans="11:11" x14ac:dyDescent="0.25">
      <c r="K2935"/>
    </row>
    <row r="2936" spans="11:11" x14ac:dyDescent="0.25">
      <c r="K2936"/>
    </row>
    <row r="2937" spans="11:11" x14ac:dyDescent="0.25">
      <c r="K2937"/>
    </row>
    <row r="2938" spans="11:11" x14ac:dyDescent="0.25">
      <c r="K2938"/>
    </row>
    <row r="2939" spans="11:11" x14ac:dyDescent="0.25">
      <c r="K2939"/>
    </row>
    <row r="2940" spans="11:11" x14ac:dyDescent="0.25">
      <c r="K2940"/>
    </row>
    <row r="2941" spans="11:11" x14ac:dyDescent="0.25">
      <c r="K2941"/>
    </row>
    <row r="2942" spans="11:11" x14ac:dyDescent="0.25">
      <c r="K2942"/>
    </row>
    <row r="2943" spans="11:11" x14ac:dyDescent="0.25">
      <c r="K2943"/>
    </row>
    <row r="2944" spans="11:11" x14ac:dyDescent="0.25">
      <c r="K2944"/>
    </row>
    <row r="2945" spans="11:11" x14ac:dyDescent="0.25">
      <c r="K2945"/>
    </row>
    <row r="2946" spans="11:11" x14ac:dyDescent="0.25">
      <c r="K2946"/>
    </row>
    <row r="2947" spans="11:11" x14ac:dyDescent="0.25">
      <c r="K2947"/>
    </row>
    <row r="2948" spans="11:11" x14ac:dyDescent="0.25">
      <c r="K2948"/>
    </row>
    <row r="2949" spans="11:11" x14ac:dyDescent="0.25">
      <c r="K2949"/>
    </row>
    <row r="2950" spans="11:11" x14ac:dyDescent="0.25">
      <c r="K2950"/>
    </row>
    <row r="2951" spans="11:11" x14ac:dyDescent="0.25">
      <c r="K2951"/>
    </row>
    <row r="2952" spans="11:11" x14ac:dyDescent="0.25">
      <c r="K2952"/>
    </row>
    <row r="2953" spans="11:11" x14ac:dyDescent="0.25">
      <c r="K2953"/>
    </row>
    <row r="2954" spans="11:11" x14ac:dyDescent="0.25">
      <c r="K2954"/>
    </row>
    <row r="2955" spans="11:11" x14ac:dyDescent="0.25">
      <c r="K2955"/>
    </row>
    <row r="2956" spans="11:11" x14ac:dyDescent="0.25">
      <c r="K2956"/>
    </row>
    <row r="2957" spans="11:11" x14ac:dyDescent="0.25">
      <c r="K2957"/>
    </row>
    <row r="2958" spans="11:11" x14ac:dyDescent="0.25">
      <c r="K2958"/>
    </row>
    <row r="2959" spans="11:11" x14ac:dyDescent="0.25">
      <c r="K2959"/>
    </row>
    <row r="2960" spans="11:11" x14ac:dyDescent="0.25">
      <c r="K2960"/>
    </row>
    <row r="2961" spans="11:11" x14ac:dyDescent="0.25">
      <c r="K2961"/>
    </row>
    <row r="2962" spans="11:11" x14ac:dyDescent="0.25">
      <c r="K2962"/>
    </row>
    <row r="2963" spans="11:11" x14ac:dyDescent="0.25">
      <c r="K2963"/>
    </row>
    <row r="2964" spans="11:11" x14ac:dyDescent="0.25">
      <c r="K2964"/>
    </row>
    <row r="2965" spans="11:11" x14ac:dyDescent="0.25">
      <c r="K2965"/>
    </row>
    <row r="2966" spans="11:11" x14ac:dyDescent="0.25">
      <c r="K2966"/>
    </row>
    <row r="2967" spans="11:11" x14ac:dyDescent="0.25">
      <c r="K2967"/>
    </row>
    <row r="2968" spans="11:11" x14ac:dyDescent="0.25">
      <c r="K2968"/>
    </row>
    <row r="2969" spans="11:11" x14ac:dyDescent="0.25">
      <c r="K2969"/>
    </row>
    <row r="2970" spans="11:11" x14ac:dyDescent="0.25">
      <c r="K2970"/>
    </row>
    <row r="2971" spans="11:11" x14ac:dyDescent="0.25">
      <c r="K2971"/>
    </row>
    <row r="2972" spans="11:11" x14ac:dyDescent="0.25">
      <c r="K2972"/>
    </row>
    <row r="2973" spans="11:11" x14ac:dyDescent="0.25">
      <c r="K2973"/>
    </row>
    <row r="2974" spans="11:11" x14ac:dyDescent="0.25">
      <c r="K2974"/>
    </row>
    <row r="2975" spans="11:11" x14ac:dyDescent="0.25">
      <c r="K2975"/>
    </row>
    <row r="2976" spans="11:11" x14ac:dyDescent="0.25">
      <c r="K2976"/>
    </row>
    <row r="2977" spans="11:11" x14ac:dyDescent="0.25">
      <c r="K2977"/>
    </row>
    <row r="2978" spans="11:11" x14ac:dyDescent="0.25">
      <c r="K2978"/>
    </row>
    <row r="2979" spans="11:11" x14ac:dyDescent="0.25">
      <c r="K2979"/>
    </row>
    <row r="2980" spans="11:11" x14ac:dyDescent="0.25">
      <c r="K2980"/>
    </row>
    <row r="2981" spans="11:11" x14ac:dyDescent="0.25">
      <c r="K2981"/>
    </row>
    <row r="2982" spans="11:11" x14ac:dyDescent="0.25">
      <c r="K2982"/>
    </row>
    <row r="2983" spans="11:11" x14ac:dyDescent="0.25">
      <c r="K2983"/>
    </row>
    <row r="2984" spans="11:11" x14ac:dyDescent="0.25">
      <c r="K2984"/>
    </row>
    <row r="2985" spans="11:11" x14ac:dyDescent="0.25">
      <c r="K2985"/>
    </row>
    <row r="2986" spans="11:11" x14ac:dyDescent="0.25">
      <c r="K2986"/>
    </row>
    <row r="2987" spans="11:11" x14ac:dyDescent="0.25">
      <c r="K2987"/>
    </row>
    <row r="2988" spans="11:11" x14ac:dyDescent="0.25">
      <c r="K2988"/>
    </row>
    <row r="2989" spans="11:11" x14ac:dyDescent="0.25">
      <c r="K2989"/>
    </row>
    <row r="2990" spans="11:11" x14ac:dyDescent="0.25">
      <c r="K2990"/>
    </row>
    <row r="2991" spans="11:11" x14ac:dyDescent="0.25">
      <c r="K2991"/>
    </row>
    <row r="2992" spans="11:11" x14ac:dyDescent="0.25">
      <c r="K2992"/>
    </row>
    <row r="2993" spans="11:11" x14ac:dyDescent="0.25">
      <c r="K2993"/>
    </row>
    <row r="2994" spans="11:11" x14ac:dyDescent="0.25">
      <c r="K2994"/>
    </row>
    <row r="2995" spans="11:11" x14ac:dyDescent="0.25">
      <c r="K2995"/>
    </row>
    <row r="2996" spans="11:11" x14ac:dyDescent="0.25">
      <c r="K2996"/>
    </row>
    <row r="2997" spans="11:11" x14ac:dyDescent="0.25">
      <c r="K2997"/>
    </row>
    <row r="2998" spans="11:11" x14ac:dyDescent="0.25">
      <c r="K2998"/>
    </row>
    <row r="2999" spans="11:11" x14ac:dyDescent="0.25">
      <c r="K2999"/>
    </row>
    <row r="3000" spans="11:11" x14ac:dyDescent="0.25">
      <c r="K3000"/>
    </row>
    <row r="3001" spans="11:11" x14ac:dyDescent="0.25">
      <c r="K3001"/>
    </row>
    <row r="3002" spans="11:11" x14ac:dyDescent="0.25">
      <c r="K3002"/>
    </row>
    <row r="3003" spans="11:11" x14ac:dyDescent="0.25">
      <c r="K3003"/>
    </row>
    <row r="3004" spans="11:11" x14ac:dyDescent="0.25">
      <c r="K3004"/>
    </row>
    <row r="3005" spans="11:11" x14ac:dyDescent="0.25">
      <c r="K3005"/>
    </row>
    <row r="3006" spans="11:11" x14ac:dyDescent="0.25">
      <c r="K3006"/>
    </row>
    <row r="3007" spans="11:11" x14ac:dyDescent="0.25">
      <c r="K3007"/>
    </row>
    <row r="3008" spans="11:11" x14ac:dyDescent="0.25">
      <c r="K3008"/>
    </row>
    <row r="3009" spans="11:11" x14ac:dyDescent="0.25">
      <c r="K3009"/>
    </row>
    <row r="3010" spans="11:11" x14ac:dyDescent="0.25">
      <c r="K3010"/>
    </row>
    <row r="3011" spans="11:11" x14ac:dyDescent="0.25">
      <c r="K3011"/>
    </row>
    <row r="3012" spans="11:11" x14ac:dyDescent="0.25">
      <c r="K3012"/>
    </row>
    <row r="3013" spans="11:11" x14ac:dyDescent="0.25">
      <c r="K3013"/>
    </row>
    <row r="3014" spans="11:11" x14ac:dyDescent="0.25">
      <c r="K3014"/>
    </row>
    <row r="3015" spans="11:11" x14ac:dyDescent="0.25">
      <c r="K3015"/>
    </row>
    <row r="3016" spans="11:11" x14ac:dyDescent="0.25">
      <c r="K3016"/>
    </row>
    <row r="3017" spans="11:11" x14ac:dyDescent="0.25">
      <c r="K3017"/>
    </row>
    <row r="3018" spans="11:11" x14ac:dyDescent="0.25">
      <c r="K3018"/>
    </row>
    <row r="3019" spans="11:11" x14ac:dyDescent="0.25">
      <c r="K3019"/>
    </row>
    <row r="3020" spans="11:11" x14ac:dyDescent="0.25">
      <c r="K3020"/>
    </row>
    <row r="3021" spans="11:11" x14ac:dyDescent="0.25">
      <c r="K3021"/>
    </row>
    <row r="3022" spans="11:11" x14ac:dyDescent="0.25">
      <c r="K3022"/>
    </row>
    <row r="3023" spans="11:11" x14ac:dyDescent="0.25">
      <c r="K3023"/>
    </row>
    <row r="3024" spans="11:11" x14ac:dyDescent="0.25">
      <c r="K3024"/>
    </row>
    <row r="3025" spans="11:11" x14ac:dyDescent="0.25">
      <c r="K3025"/>
    </row>
    <row r="3026" spans="11:11" x14ac:dyDescent="0.25">
      <c r="K3026"/>
    </row>
    <row r="3027" spans="11:11" x14ac:dyDescent="0.25">
      <c r="K3027"/>
    </row>
    <row r="3028" spans="11:11" x14ac:dyDescent="0.25">
      <c r="K3028"/>
    </row>
    <row r="3029" spans="11:11" x14ac:dyDescent="0.25">
      <c r="K3029"/>
    </row>
    <row r="3030" spans="11:11" x14ac:dyDescent="0.25">
      <c r="K3030"/>
    </row>
    <row r="3031" spans="11:11" x14ac:dyDescent="0.25">
      <c r="K3031"/>
    </row>
    <row r="3032" spans="11:11" x14ac:dyDescent="0.25">
      <c r="K3032"/>
    </row>
    <row r="3033" spans="11:11" x14ac:dyDescent="0.25">
      <c r="K3033"/>
    </row>
    <row r="3034" spans="11:11" x14ac:dyDescent="0.25">
      <c r="K3034"/>
    </row>
    <row r="3035" spans="11:11" x14ac:dyDescent="0.25">
      <c r="K3035"/>
    </row>
    <row r="3036" spans="11:11" x14ac:dyDescent="0.25">
      <c r="K3036"/>
    </row>
    <row r="3037" spans="11:11" x14ac:dyDescent="0.25">
      <c r="K3037"/>
    </row>
    <row r="3038" spans="11:11" x14ac:dyDescent="0.25">
      <c r="K3038"/>
    </row>
    <row r="3039" spans="11:11" x14ac:dyDescent="0.25">
      <c r="K3039"/>
    </row>
    <row r="3040" spans="11:11" x14ac:dyDescent="0.25">
      <c r="K3040"/>
    </row>
    <row r="3041" spans="11:11" x14ac:dyDescent="0.25">
      <c r="K3041"/>
    </row>
    <row r="3042" spans="11:11" x14ac:dyDescent="0.25">
      <c r="K3042"/>
    </row>
    <row r="3043" spans="11:11" x14ac:dyDescent="0.25">
      <c r="K3043"/>
    </row>
    <row r="3044" spans="11:11" x14ac:dyDescent="0.25">
      <c r="K3044"/>
    </row>
    <row r="3045" spans="11:11" x14ac:dyDescent="0.25">
      <c r="K3045"/>
    </row>
    <row r="3046" spans="11:11" x14ac:dyDescent="0.25">
      <c r="K3046"/>
    </row>
    <row r="3047" spans="11:11" x14ac:dyDescent="0.25">
      <c r="K3047"/>
    </row>
    <row r="3048" spans="11:11" x14ac:dyDescent="0.25">
      <c r="K3048"/>
    </row>
    <row r="3049" spans="11:11" x14ac:dyDescent="0.25">
      <c r="K3049"/>
    </row>
    <row r="3050" spans="11:11" x14ac:dyDescent="0.25">
      <c r="K3050"/>
    </row>
    <row r="3051" spans="11:11" x14ac:dyDescent="0.25">
      <c r="K3051"/>
    </row>
    <row r="3052" spans="11:11" x14ac:dyDescent="0.25">
      <c r="K3052"/>
    </row>
    <row r="3053" spans="11:11" x14ac:dyDescent="0.25">
      <c r="K3053"/>
    </row>
    <row r="3054" spans="11:11" x14ac:dyDescent="0.25">
      <c r="K3054"/>
    </row>
    <row r="3055" spans="11:11" x14ac:dyDescent="0.25">
      <c r="K3055"/>
    </row>
    <row r="3056" spans="11:11" x14ac:dyDescent="0.25">
      <c r="K3056"/>
    </row>
    <row r="3057" spans="11:11" x14ac:dyDescent="0.25">
      <c r="K3057"/>
    </row>
    <row r="3058" spans="11:11" x14ac:dyDescent="0.25">
      <c r="K3058"/>
    </row>
    <row r="3059" spans="11:11" x14ac:dyDescent="0.25">
      <c r="K3059"/>
    </row>
    <row r="3060" spans="11:11" x14ac:dyDescent="0.25">
      <c r="K3060"/>
    </row>
    <row r="3061" spans="11:11" x14ac:dyDescent="0.25">
      <c r="K3061"/>
    </row>
    <row r="3062" spans="11:11" x14ac:dyDescent="0.25">
      <c r="K3062"/>
    </row>
    <row r="3063" spans="11:11" x14ac:dyDescent="0.25">
      <c r="K3063"/>
    </row>
    <row r="3064" spans="11:11" x14ac:dyDescent="0.25">
      <c r="K3064"/>
    </row>
    <row r="3065" spans="11:11" x14ac:dyDescent="0.25">
      <c r="K3065"/>
    </row>
    <row r="3066" spans="11:11" x14ac:dyDescent="0.25">
      <c r="K3066"/>
    </row>
    <row r="3067" spans="11:11" x14ac:dyDescent="0.25">
      <c r="K3067"/>
    </row>
    <row r="3068" spans="11:11" x14ac:dyDescent="0.25">
      <c r="K3068"/>
    </row>
    <row r="3069" spans="11:11" x14ac:dyDescent="0.25">
      <c r="K3069"/>
    </row>
    <row r="3070" spans="11:11" x14ac:dyDescent="0.25">
      <c r="K3070"/>
    </row>
  </sheetData>
  <autoFilter ref="A4:Q2268" xr:uid="{00000000-0001-0000-0000-000000000000}"/>
  <hyperlinks>
    <hyperlink ref="B1" location="Esileht!A1" display="Esilehele" xr:uid="{C563771E-E956-4375-88A2-7D711584ED30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Esileht</vt:lpstr>
      <vt:lpstr>Tellimisvorm hindadega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 Rebstock</dc:creator>
  <cp:lastModifiedBy>Anda Z-L</cp:lastModifiedBy>
  <dcterms:created xsi:type="dcterms:W3CDTF">2023-07-25T11:49:10Z</dcterms:created>
  <dcterms:modified xsi:type="dcterms:W3CDTF">2024-06-04T13:37:42Z</dcterms:modified>
</cp:coreProperties>
</file>